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방새\3 총무팀\22 입찰\2024학년도\항대24-3호 (시설) 대학 체육시설 부지 인허가 및 설계 용역\2 공고안 작성\"/>
    </mc:Choice>
  </mc:AlternateContent>
  <bookViews>
    <workbookView xWindow="29355" yWindow="450" windowWidth="27225" windowHeight="14835" activeTab="1"/>
  </bookViews>
  <sheets>
    <sheet name="표지(견적서)" sheetId="16" r:id="rId1"/>
    <sheet name="원가계산서" sheetId="3" r:id="rId2"/>
    <sheet name="집계표" sheetId="15" r:id="rId3"/>
    <sheet name="세부내역서" sheetId="9" r:id="rId4"/>
    <sheet name="중기단가목록" sheetId="6" state="hidden" r:id="rId5"/>
    <sheet name="중기단가산출서" sheetId="5" state="hidden" r:id="rId6"/>
    <sheet name=" 공사설정 " sheetId="2" state="hidden" r:id="rId7"/>
    <sheet name="Sheet1" sheetId="1" state="hidden" r:id="rId8"/>
  </sheets>
  <definedNames>
    <definedName name="_xlnm.Print_Area" localSheetId="3">세부내역서!$B$1:$O$56</definedName>
    <definedName name="_xlnm.Print_Area" localSheetId="1">원가계산서!$A$1:$J$39</definedName>
    <definedName name="_xlnm.Print_Area" localSheetId="4">중기단가목록!$A$1:$J$4</definedName>
    <definedName name="_xlnm.Print_Area" localSheetId="5">중기단가산출서!$A$1:$F$6</definedName>
    <definedName name="_xlnm.Print_Area" localSheetId="2">집계표!$B$1:$O$30</definedName>
    <definedName name="_xlnm.Print_Titles" localSheetId="3">세부내역서!$1:$4</definedName>
    <definedName name="_xlnm.Print_Titles" localSheetId="4">중기단가목록!$1:$3</definedName>
    <definedName name="_xlnm.Print_Titles" localSheetId="5">중기단가산출서!$1:$3</definedName>
    <definedName name="_xlnm.Print_Titles" localSheetId="2">집계표!$1:$4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5" l="1"/>
  <c r="I11" i="15"/>
  <c r="G11" i="15"/>
  <c r="N56" i="9"/>
  <c r="L56" i="9"/>
  <c r="J56" i="9"/>
  <c r="H56" i="9"/>
  <c r="N37" i="9"/>
  <c r="N38" i="9"/>
  <c r="N39" i="9"/>
  <c r="N40" i="9"/>
  <c r="N35" i="9" s="1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L35" i="9"/>
  <c r="J35" i="9"/>
  <c r="H35" i="9"/>
  <c r="L47" i="9" l="1"/>
  <c r="J47" i="9"/>
  <c r="H47" i="9"/>
  <c r="L46" i="9"/>
  <c r="J46" i="9"/>
  <c r="H46" i="9"/>
  <c r="L45" i="9"/>
  <c r="J45" i="9"/>
  <c r="H45" i="9"/>
  <c r="L44" i="9"/>
  <c r="J44" i="9"/>
  <c r="H44" i="9"/>
  <c r="L43" i="9"/>
  <c r="J43" i="9"/>
  <c r="H43" i="9"/>
  <c r="L42" i="9"/>
  <c r="J42" i="9"/>
  <c r="H42" i="9"/>
  <c r="L41" i="9"/>
  <c r="J41" i="9"/>
  <c r="H41" i="9"/>
  <c r="L40" i="9"/>
  <c r="J40" i="9"/>
  <c r="H40" i="9"/>
  <c r="L39" i="9"/>
  <c r="J39" i="9"/>
  <c r="H39" i="9"/>
  <c r="L38" i="9"/>
  <c r="J38" i="9"/>
  <c r="H38" i="9"/>
  <c r="L37" i="9"/>
  <c r="J37" i="9"/>
  <c r="H37" i="9"/>
  <c r="L51" i="9"/>
  <c r="J51" i="9"/>
  <c r="H51" i="9"/>
  <c r="L50" i="9"/>
  <c r="J50" i="9"/>
  <c r="H50" i="9"/>
  <c r="L49" i="9"/>
  <c r="J49" i="9"/>
  <c r="H49" i="9"/>
  <c r="L48" i="9"/>
  <c r="J48" i="9"/>
  <c r="H48" i="9"/>
  <c r="L36" i="9"/>
  <c r="J36" i="9"/>
  <c r="H36" i="9"/>
  <c r="L52" i="9"/>
  <c r="J52" i="9"/>
  <c r="H52" i="9"/>
  <c r="L53" i="9"/>
  <c r="J53" i="9"/>
  <c r="H53" i="9"/>
  <c r="L54" i="9"/>
  <c r="J54" i="9"/>
  <c r="H54" i="9"/>
  <c r="N36" i="9" l="1"/>
  <c r="B10" i="15"/>
  <c r="B9" i="15"/>
  <c r="L34" i="9"/>
  <c r="J34" i="9"/>
  <c r="H34" i="9"/>
  <c r="L33" i="9"/>
  <c r="J33" i="9"/>
  <c r="H33" i="9"/>
  <c r="L32" i="9"/>
  <c r="J32" i="9"/>
  <c r="H32" i="9"/>
  <c r="L31" i="9"/>
  <c r="J31" i="9"/>
  <c r="H31" i="9"/>
  <c r="L29" i="9"/>
  <c r="J29" i="9"/>
  <c r="H29" i="9"/>
  <c r="L28" i="9"/>
  <c r="J28" i="9"/>
  <c r="H28" i="9"/>
  <c r="L27" i="9"/>
  <c r="J27" i="9"/>
  <c r="H27" i="9"/>
  <c r="L26" i="9"/>
  <c r="J26" i="9"/>
  <c r="H26" i="9"/>
  <c r="B5" i="15"/>
  <c r="B8" i="15"/>
  <c r="B7" i="15"/>
  <c r="B6" i="15"/>
  <c r="L7" i="9"/>
  <c r="L8" i="9"/>
  <c r="L10" i="9"/>
  <c r="L11" i="9"/>
  <c r="L12" i="9"/>
  <c r="L14" i="9"/>
  <c r="L15" i="9"/>
  <c r="L16" i="9"/>
  <c r="L18" i="9"/>
  <c r="L19" i="9"/>
  <c r="L20" i="9"/>
  <c r="L21" i="9"/>
  <c r="L22" i="9"/>
  <c r="L23" i="9"/>
  <c r="L24" i="9"/>
  <c r="J7" i="9"/>
  <c r="J8" i="9"/>
  <c r="J10" i="9"/>
  <c r="J11" i="9"/>
  <c r="J12" i="9"/>
  <c r="J14" i="9"/>
  <c r="J15" i="9"/>
  <c r="J16" i="9"/>
  <c r="J18" i="9"/>
  <c r="J19" i="9"/>
  <c r="J20" i="9"/>
  <c r="J21" i="9"/>
  <c r="J22" i="9"/>
  <c r="J23" i="9"/>
  <c r="J24" i="9"/>
  <c r="H7" i="9"/>
  <c r="H8" i="9"/>
  <c r="H10" i="9"/>
  <c r="H11" i="9"/>
  <c r="H12" i="9"/>
  <c r="H14" i="9"/>
  <c r="H15" i="9"/>
  <c r="H16" i="9"/>
  <c r="H18" i="9"/>
  <c r="H19" i="9"/>
  <c r="H20" i="9"/>
  <c r="H21" i="9"/>
  <c r="H22" i="9"/>
  <c r="H23" i="9"/>
  <c r="H24" i="9"/>
  <c r="N7" i="9" l="1"/>
  <c r="L30" i="9"/>
  <c r="K10" i="15" s="1"/>
  <c r="N18" i="9"/>
  <c r="N10" i="9"/>
  <c r="N16" i="9"/>
  <c r="N8" i="9"/>
  <c r="N15" i="9"/>
  <c r="N11" i="9"/>
  <c r="J25" i="9"/>
  <c r="I9" i="15" s="1"/>
  <c r="J9" i="15" s="1"/>
  <c r="N12" i="9"/>
  <c r="L25" i="9"/>
  <c r="K9" i="15" s="1"/>
  <c r="L9" i="15" s="1"/>
  <c r="N19" i="9"/>
  <c r="N26" i="9"/>
  <c r="H25" i="9"/>
  <c r="G9" i="15" s="1"/>
  <c r="H9" i="15" s="1"/>
  <c r="N27" i="9"/>
  <c r="N31" i="9"/>
  <c r="N33" i="9"/>
  <c r="N14" i="9"/>
  <c r="J30" i="9"/>
  <c r="I10" i="15" s="1"/>
  <c r="J10" i="15" s="1"/>
  <c r="H30" i="9"/>
  <c r="G10" i="15" s="1"/>
  <c r="H10" i="15" s="1"/>
  <c r="N32" i="9"/>
  <c r="L10" i="15"/>
  <c r="H17" i="9"/>
  <c r="G8" i="15" s="1"/>
  <c r="L17" i="9"/>
  <c r="K8" i="15" s="1"/>
  <c r="N24" i="9"/>
  <c r="N28" i="9"/>
  <c r="J17" i="9"/>
  <c r="I8" i="15" s="1"/>
  <c r="L13" i="9"/>
  <c r="K7" i="15" s="1"/>
  <c r="N22" i="9"/>
  <c r="L9" i="9"/>
  <c r="K6" i="15" s="1"/>
  <c r="N34" i="9"/>
  <c r="J9" i="9"/>
  <c r="I6" i="15" s="1"/>
  <c r="H9" i="9"/>
  <c r="G6" i="15" s="1"/>
  <c r="N21" i="9"/>
  <c r="N29" i="9"/>
  <c r="N20" i="9"/>
  <c r="J13" i="9"/>
  <c r="I7" i="15" s="1"/>
  <c r="N23" i="9"/>
  <c r="H13" i="9"/>
  <c r="G7" i="15" s="1"/>
  <c r="H55" i="9"/>
  <c r="J55" i="9"/>
  <c r="L55" i="9"/>
  <c r="N9" i="9" l="1"/>
  <c r="N13" i="9"/>
  <c r="N10" i="15"/>
  <c r="M9" i="15"/>
  <c r="N9" i="15"/>
  <c r="N30" i="9"/>
  <c r="M10" i="15"/>
  <c r="N17" i="9"/>
  <c r="N25" i="9"/>
  <c r="M7" i="15" l="1"/>
  <c r="M8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L28" i="15" l="1"/>
  <c r="J28" i="15"/>
  <c r="H28" i="15"/>
  <c r="L23" i="15"/>
  <c r="J23" i="15"/>
  <c r="H23" i="15"/>
  <c r="L22" i="15"/>
  <c r="J22" i="15"/>
  <c r="H22" i="15"/>
  <c r="N28" i="15" l="1"/>
  <c r="N22" i="15"/>
  <c r="N23" i="15"/>
  <c r="L18" i="15" l="1"/>
  <c r="J18" i="15"/>
  <c r="H18" i="15"/>
  <c r="N18" i="15" l="1"/>
  <c r="B2" i="15" l="1"/>
  <c r="L29" i="15" l="1"/>
  <c r="J29" i="15"/>
  <c r="H29" i="15"/>
  <c r="L27" i="15"/>
  <c r="J27" i="15"/>
  <c r="H27" i="15"/>
  <c r="L26" i="15"/>
  <c r="J26" i="15"/>
  <c r="H26" i="15"/>
  <c r="L25" i="15"/>
  <c r="J25" i="15"/>
  <c r="H25" i="15"/>
  <c r="L24" i="15"/>
  <c r="J24" i="15"/>
  <c r="H24" i="15"/>
  <c r="L21" i="15"/>
  <c r="J21" i="15"/>
  <c r="H21" i="15"/>
  <c r="L20" i="15"/>
  <c r="J20" i="15"/>
  <c r="H20" i="15"/>
  <c r="L19" i="15"/>
  <c r="J19" i="15"/>
  <c r="H19" i="15"/>
  <c r="L17" i="15"/>
  <c r="J17" i="15"/>
  <c r="H17" i="15"/>
  <c r="L16" i="15"/>
  <c r="J16" i="15"/>
  <c r="H16" i="15"/>
  <c r="L15" i="15"/>
  <c r="J15" i="15"/>
  <c r="H15" i="15"/>
  <c r="L14" i="15"/>
  <c r="J14" i="15"/>
  <c r="H14" i="15"/>
  <c r="L13" i="15"/>
  <c r="J13" i="15"/>
  <c r="H13" i="15"/>
  <c r="L12" i="15"/>
  <c r="J12" i="15"/>
  <c r="H12" i="15"/>
  <c r="L11" i="15"/>
  <c r="J11" i="15"/>
  <c r="H11" i="15"/>
  <c r="L8" i="15"/>
  <c r="J8" i="15"/>
  <c r="H8" i="15"/>
  <c r="L7" i="15"/>
  <c r="J7" i="15"/>
  <c r="H7" i="15"/>
  <c r="L6" i="15"/>
  <c r="J6" i="15"/>
  <c r="H6" i="15"/>
  <c r="N17" i="15" l="1"/>
  <c r="N20" i="15"/>
  <c r="N29" i="15"/>
  <c r="N11" i="15"/>
  <c r="N13" i="15"/>
  <c r="N7" i="15"/>
  <c r="N12" i="15"/>
  <c r="N19" i="15"/>
  <c r="N15" i="15"/>
  <c r="N24" i="15"/>
  <c r="N26" i="15"/>
  <c r="N8" i="15"/>
  <c r="N14" i="15"/>
  <c r="N16" i="15"/>
  <c r="N21" i="15"/>
  <c r="N25" i="15"/>
  <c r="N27" i="15"/>
  <c r="N6" i="15"/>
  <c r="L6" i="9"/>
  <c r="L5" i="9" s="1"/>
  <c r="J6" i="9"/>
  <c r="J5" i="9" s="1"/>
  <c r="H6" i="9"/>
  <c r="H5" i="9" s="1"/>
  <c r="D2" i="3"/>
  <c r="G5" i="15" l="1"/>
  <c r="I5" i="15"/>
  <c r="K5" i="15"/>
  <c r="N6" i="9"/>
  <c r="N5" i="9" s="1"/>
  <c r="L5" i="15" l="1"/>
  <c r="L30" i="15" s="1"/>
  <c r="E11" i="3" s="1"/>
  <c r="H5" i="15"/>
  <c r="M5" i="15" l="1"/>
  <c r="J5" i="15"/>
  <c r="J30" i="15" s="1"/>
  <c r="E8" i="3" s="1"/>
  <c r="H30" i="15"/>
  <c r="E9" i="3" l="1"/>
  <c r="E10" i="3" s="1"/>
  <c r="E13" i="3" s="1"/>
  <c r="N5" i="15"/>
  <c r="N30" i="15"/>
  <c r="E4" i="3"/>
  <c r="E7" i="3" s="1"/>
  <c r="E18" i="3" s="1"/>
  <c r="E12" i="3" l="1"/>
  <c r="E23" i="3"/>
  <c r="E19" i="3"/>
  <c r="E24" i="3" l="1"/>
  <c r="E26" i="3" l="1"/>
  <c r="E27" i="3" s="1"/>
  <c r="E25" i="3"/>
  <c r="E32" i="3" l="1"/>
  <c r="E33" i="3" s="1"/>
  <c r="E34" i="3" s="1"/>
  <c r="E39" i="3" s="1"/>
</calcChain>
</file>

<file path=xl/sharedStrings.xml><?xml version="1.0" encoding="utf-8"?>
<sst xmlns="http://schemas.openxmlformats.org/spreadsheetml/2006/main" count="351" uniqueCount="187">
  <si>
    <t>[ 한국항공대학교 과학관1층 환경개선공사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</si>
  <si>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</si>
  <si>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</si>
  <si>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</si>
  <si>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</si>
  <si>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</si>
  <si>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</si>
  <si>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</si>
  <si>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</si>
  <si>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</si>
  <si>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</si>
  <si>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/>
  </si>
  <si>
    <t>T</t>
  </si>
  <si>
    <t>[ 합           계 ]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</si>
  <si>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</si>
  <si>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</si>
  <si>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</si>
  <si>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</si>
  <si>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</si>
  <si>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</si>
  <si>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</si>
  <si>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A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</si>
  <si>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</si>
  <si>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</si>
  <si>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</si>
  <si>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</si>
  <si>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</si>
  <si>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</si>
  <si>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</si>
  <si>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</si>
  <si>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</si>
  <si>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</si>
  <si>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</si>
  <si>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</si>
  <si>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</si>
  <si>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</si>
  <si>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</si>
  <si>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C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</si>
  <si>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</si>
  <si>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</si>
  <si>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</si>
  <si>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</si>
  <si>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</si>
  <si>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</si>
  <si>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</si>
  <si>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</si>
  <si>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</si>
  <si>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</si>
  <si>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</si>
  <si>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</si>
  <si>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</si>
  <si>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</si>
  <si>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</si>
  <si>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</si>
  <si>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</si>
  <si>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</si>
  <si>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</si>
  <si>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</si>
  <si>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</si>
  <si>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</si>
  <si>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</si>
  <si>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</si>
  <si>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</si>
  <si>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</si>
  <si>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</si>
  <si>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</si>
  <si>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</si>
  <si>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노인장기요양보험료</t>
  </si>
  <si>
    <t>C8</t>
  </si>
  <si>
    <t>퇴직  공제  부금비</t>
  </si>
  <si>
    <t>CA</t>
  </si>
  <si>
    <t>산업안전보건관리비</t>
  </si>
  <si>
    <t>CH</t>
  </si>
  <si>
    <t>환  경  보  전  비</t>
  </si>
  <si>
    <t>기   타    경   비</t>
  </si>
  <si>
    <t>CK</t>
  </si>
  <si>
    <t>CL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</si>
  <si>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</si>
  <si>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</si>
  <si>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</si>
  <si>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</si>
  <si>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</si>
  <si>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</si>
  <si>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</si>
  <si>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D4</t>
  </si>
  <si>
    <t>폐기물 처리비</t>
  </si>
  <si>
    <t>D5</t>
  </si>
  <si>
    <t>석면폐기물 처리?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</si>
  <si>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</si>
  <si>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</si>
  <si>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</si>
  <si>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</si>
  <si>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</si>
  <si>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</si>
  <si>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</si>
  <si>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</si>
  <si>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</si>
  <si>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</si>
  <si>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</si>
  <si>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</si>
  <si>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</si>
  <si>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</si>
  <si>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</si>
  <si>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</si>
  <si>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</si>
  <si>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</si>
  <si>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</si>
  <si>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</si>
  <si>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</si>
  <si>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</si>
  <si>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</si>
  <si>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</si>
  <si>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</si>
  <si>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</si>
  <si>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</si>
  <si>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</si>
  <si>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</si>
  <si>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</si>
  <si>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</si>
  <si>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</si>
  <si>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</si>
  <si>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</si>
  <si>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</si>
  <si>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</si>
  <si>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</si>
  <si>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</si>
  <si>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</si>
  <si>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</si>
  <si>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</si>
  <si>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관 급 공 사 비</t>
  </si>
  <si>
    <t>DK</t>
  </si>
  <si>
    <t>...</t>
  </si>
  <si>
    <t>비 고</t>
    <phoneticPr fontId="3" type="noConversion"/>
  </si>
  <si>
    <t>금 액</t>
    <phoneticPr fontId="3" type="noConversion"/>
  </si>
  <si>
    <t>법정 해당시 포함</t>
    <phoneticPr fontId="3" type="noConversion"/>
  </si>
  <si>
    <t>식</t>
    <phoneticPr fontId="3" type="noConversion"/>
  </si>
  <si>
    <t>*</t>
    <phoneticPr fontId="3" type="noConversion"/>
  </si>
  <si>
    <t>직접노무비</t>
    <phoneticPr fontId="3" type="noConversion"/>
  </si>
  <si>
    <t>노무비</t>
    <phoneticPr fontId="3" type="noConversion"/>
  </si>
  <si>
    <t>노무비</t>
    <phoneticPr fontId="3" type="noConversion"/>
  </si>
  <si>
    <t>직접노무비</t>
    <phoneticPr fontId="3" type="noConversion"/>
  </si>
  <si>
    <t>직접노무비</t>
    <phoneticPr fontId="3" type="noConversion"/>
  </si>
  <si>
    <t>(재료비+직접노무비)</t>
    <phoneticPr fontId="3" type="noConversion"/>
  </si>
  <si>
    <t>(재료비+직접노무비+산출경비)</t>
    <phoneticPr fontId="3" type="noConversion"/>
  </si>
  <si>
    <t>(재료비+노무비)</t>
    <phoneticPr fontId="3" type="noConversion"/>
  </si>
  <si>
    <t>(재료비+직접노무비+산출경비)</t>
    <phoneticPr fontId="3" type="noConversion"/>
  </si>
  <si>
    <t>(재료비+노무비+경비)</t>
    <phoneticPr fontId="3" type="noConversion"/>
  </si>
  <si>
    <t>(노무비+경비+일반관리비)</t>
    <phoneticPr fontId="3" type="noConversion"/>
  </si>
  <si>
    <t>공급가액</t>
    <phoneticPr fontId="3" type="noConversion"/>
  </si>
  <si>
    <t>작 업 부 산 물</t>
    <phoneticPr fontId="3" type="noConversion"/>
  </si>
  <si>
    <t>건설하도급대금지급보증서 발급수수료</t>
    <phoneticPr fontId="3" type="noConversion"/>
  </si>
  <si>
    <t>건설기계대여대금지급보증서 발급수수료</t>
    <phoneticPr fontId="3" type="noConversion"/>
  </si>
  <si>
    <t>공종명</t>
    <phoneticPr fontId="3" type="noConversion"/>
  </si>
  <si>
    <t>국민건강보험료</t>
    <phoneticPr fontId="3" type="noConversion"/>
  </si>
  <si>
    <t xml:space="preserve">                                           * 업체명 : </t>
    <phoneticPr fontId="3" type="noConversion"/>
  </si>
  <si>
    <t>6% 이내</t>
    <phoneticPr fontId="3" type="noConversion"/>
  </si>
  <si>
    <t>15% 이내</t>
    <phoneticPr fontId="3" type="noConversion"/>
  </si>
  <si>
    <t>식</t>
    <phoneticPr fontId="3" type="noConversion"/>
  </si>
  <si>
    <t>원 가 계 산 서</t>
    <phoneticPr fontId="3" type="noConversion"/>
  </si>
  <si>
    <t>집계표</t>
    <phoneticPr fontId="3" type="noConversion"/>
  </si>
  <si>
    <t>세부 내역서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</si>
  <si>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</si>
  <si>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</si>
  <si>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</si>
  <si>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인</t>
    <phoneticPr fontId="3" type="noConversion"/>
  </si>
  <si>
    <t>경미한변경 도서작성 및 협의</t>
    <phoneticPr fontId="3" type="noConversion"/>
  </si>
  <si>
    <t>2.도시관리계획 변경</t>
    <phoneticPr fontId="3" type="noConversion"/>
  </si>
  <si>
    <t>3.도시계획시설결정 및 실시계획인가 변경</t>
    <phoneticPr fontId="3" type="noConversion"/>
  </si>
  <si>
    <t>변경 도서작성 및 협의</t>
    <phoneticPr fontId="3" type="noConversion"/>
  </si>
  <si>
    <t>4. 개발행위허가(건축허가)</t>
    <phoneticPr fontId="3" type="noConversion"/>
  </si>
  <si>
    <t>건축허가 도서 작성 및 협의</t>
    <phoneticPr fontId="3" type="noConversion"/>
  </si>
  <si>
    <t>건축사</t>
    <phoneticPr fontId="3" type="noConversion"/>
  </si>
  <si>
    <t>1. 개발제한구역 관리계획 변경</t>
    <phoneticPr fontId="3" type="noConversion"/>
  </si>
  <si>
    <t>실시설계 도서작성 및 협의</t>
    <phoneticPr fontId="3" type="noConversion"/>
  </si>
  <si>
    <t>내역서 작성</t>
    <phoneticPr fontId="3" type="noConversion"/>
  </si>
  <si>
    <t>물량내역산출</t>
    <phoneticPr fontId="3" type="noConversion"/>
  </si>
  <si>
    <t>5. 관리동 실시설계도서 작성</t>
    <phoneticPr fontId="3" type="noConversion"/>
  </si>
  <si>
    <t>6. 테니스장 개선 실시설계 도서 작성</t>
    <phoneticPr fontId="3" type="noConversion"/>
  </si>
  <si>
    <t>[ 대학 체육시설 부지 인허가 및 설계 용역 ]</t>
    <phoneticPr fontId="3" type="noConversion"/>
  </si>
  <si>
    <t xml:space="preserve">계약명 : </t>
    <phoneticPr fontId="3" type="noConversion"/>
  </si>
  <si>
    <t>7. 손해배상공제료</t>
    <phoneticPr fontId="3" type="noConversion"/>
  </si>
  <si>
    <t>7. 손해배상공제료</t>
    <phoneticPr fontId="3" type="noConversion"/>
  </si>
  <si>
    <t>총   용   역    비</t>
    <phoneticPr fontId="3" type="noConversion"/>
  </si>
  <si>
    <t>표지부</t>
    <phoneticPr fontId="3" type="noConversion"/>
  </si>
  <si>
    <t>※ 회사 서식에 따른 견적서 첨부</t>
    <phoneticPr fontId="3" type="noConversion"/>
  </si>
  <si>
    <t xml:space="preserve">  - 담당자 휴대전화, 이메일 정보 포함</t>
    <phoneticPr fontId="3" type="noConversion"/>
  </si>
  <si>
    <t>※ 금액은 부가세, 국내외 운송료, 필요 법정경비, 부대비용 등 일체를 포함한 총액으로 기재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</si>
</sst>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#"/>
    <numFmt numFmtId="177" formatCode="#,##0.0;\-#,##0.0;#"/>
    <numFmt numFmtId="178" formatCode="#,##0;\-#,##0;#"/>
    <numFmt numFmtId="179" formatCode="#,###;\-#,###;#;"/>
    <numFmt numFmtId="180" formatCode="0.0%"/>
    <numFmt numFmtId="181" formatCode="0.000%"/>
    <numFmt numFmtId="182" formatCode="#,##0_ "/>
    <numFmt numFmtId="184" formatCode="_-* #,##0.000_-;\-* #,##0.000_-;_-* &quot;-&quot;???_-;_-@_-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u/>
      <sz val="18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trike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i/>
      <strike/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/>
    <xf numFmtId="41" fontId="6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quotePrefix="1" applyFont="1" applyBorder="1" applyAlignment="1">
      <alignment vertical="center" wrapText="1"/>
    </xf>
    <xf numFmtId="0" fontId="4" fillId="0" borderId="3" xfId="0" quotePrefix="1" applyFont="1" applyBorder="1" applyAlignment="1">
      <alignment vertical="center" wrapText="1"/>
    </xf>
    <xf numFmtId="177" fontId="4" fillId="0" borderId="3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178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0" xfId="0" applyFont="1">
      <alignment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0" xfId="0" quotePrefix="1" applyFont="1">
      <alignment vertical="center"/>
    </xf>
    <xf numFmtId="176" fontId="12" fillId="0" borderId="1" xfId="0" quotePrefix="1" applyNumberFormat="1" applyFont="1" applyBorder="1" applyAlignment="1">
      <alignment vertical="center" wrapText="1"/>
    </xf>
    <xf numFmtId="176" fontId="12" fillId="0" borderId="1" xfId="0" applyNumberFormat="1" applyFont="1" applyBorder="1" applyAlignment="1">
      <alignment vertical="center" wrapText="1"/>
    </xf>
    <xf numFmtId="179" fontId="12" fillId="0" borderId="1" xfId="0" applyNumberFormat="1" applyFont="1" applyBorder="1" applyAlignment="1">
      <alignment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1" xfId="0" quotePrefix="1" applyFont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41" fontId="13" fillId="4" borderId="1" xfId="9" applyFont="1" applyFill="1" applyBorder="1" applyAlignment="1">
      <alignment vertical="center" wrapText="1"/>
    </xf>
    <xf numFmtId="0" fontId="15" fillId="3" borderId="7" xfId="0" quotePrefix="1" applyFont="1" applyFill="1" applyBorder="1" applyAlignment="1">
      <alignment horizontal="center" vertical="center" wrapText="1"/>
    </xf>
    <xf numFmtId="0" fontId="15" fillId="3" borderId="7" xfId="0" quotePrefix="1" applyFont="1" applyFill="1" applyBorder="1" applyAlignment="1">
      <alignment horizontal="left" vertical="center" wrapText="1"/>
    </xf>
    <xf numFmtId="0" fontId="15" fillId="3" borderId="6" xfId="0" quotePrefix="1" applyFont="1" applyFill="1" applyBorder="1" applyAlignment="1">
      <alignment horizontal="left" vertical="center" wrapText="1"/>
    </xf>
    <xf numFmtId="0" fontId="16" fillId="4" borderId="7" xfId="0" quotePrefix="1" applyFont="1" applyFill="1" applyBorder="1" applyAlignment="1">
      <alignment horizontal="center" vertical="center" wrapText="1"/>
    </xf>
    <xf numFmtId="0" fontId="16" fillId="4" borderId="7" xfId="0" quotePrefix="1" applyFont="1" applyFill="1" applyBorder="1" applyAlignment="1">
      <alignment horizontal="left" vertical="center" wrapText="1"/>
    </xf>
    <xf numFmtId="0" fontId="16" fillId="4" borderId="6" xfId="0" quotePrefix="1" applyFont="1" applyFill="1" applyBorder="1" applyAlignment="1">
      <alignment horizontal="left" vertical="center" wrapText="1"/>
    </xf>
    <xf numFmtId="180" fontId="15" fillId="3" borderId="7" xfId="0" quotePrefix="1" applyNumberFormat="1" applyFont="1" applyFill="1" applyBorder="1" applyAlignment="1">
      <alignment horizontal="left" vertical="center" wrapText="1"/>
    </xf>
    <xf numFmtId="180" fontId="15" fillId="3" borderId="6" xfId="0" quotePrefix="1" applyNumberFormat="1" applyFont="1" applyFill="1" applyBorder="1" applyAlignment="1">
      <alignment horizontal="left" vertical="center" wrapText="1"/>
    </xf>
    <xf numFmtId="0" fontId="15" fillId="0" borderId="1" xfId="0" quotePrefix="1" applyFont="1" applyBorder="1" applyAlignment="1">
      <alignment vertical="center" wrapText="1"/>
    </xf>
    <xf numFmtId="0" fontId="16" fillId="4" borderId="1" xfId="0" quotePrefix="1" applyFont="1" applyFill="1" applyBorder="1" applyAlignment="1">
      <alignment vertical="center" wrapText="1"/>
    </xf>
    <xf numFmtId="0" fontId="15" fillId="3" borderId="5" xfId="0" quotePrefix="1" applyFont="1" applyFill="1" applyBorder="1" applyAlignment="1">
      <alignment horizontal="left" vertical="center" wrapText="1"/>
    </xf>
    <xf numFmtId="0" fontId="16" fillId="4" borderId="5" xfId="0" quotePrefix="1" applyFont="1" applyFill="1" applyBorder="1" applyAlignment="1">
      <alignment horizontal="left" vertical="center" wrapText="1"/>
    </xf>
    <xf numFmtId="0" fontId="17" fillId="3" borderId="5" xfId="0" quotePrefix="1" applyFont="1" applyFill="1" applyBorder="1" applyAlignment="1">
      <alignment horizontal="left" vertical="center" wrapText="1"/>
    </xf>
    <xf numFmtId="176" fontId="12" fillId="3" borderId="0" xfId="0" quotePrefix="1" applyNumberFormat="1" applyFont="1" applyFill="1">
      <alignment vertical="center"/>
    </xf>
    <xf numFmtId="41" fontId="12" fillId="3" borderId="1" xfId="9" applyFont="1" applyFill="1" applyBorder="1" applyAlignment="1">
      <alignment vertical="center" wrapText="1"/>
    </xf>
    <xf numFmtId="41" fontId="19" fillId="4" borderId="1" xfId="9" applyFont="1" applyFill="1" applyBorder="1" applyAlignment="1">
      <alignment vertical="center" wrapText="1"/>
    </xf>
    <xf numFmtId="176" fontId="19" fillId="2" borderId="1" xfId="0" applyNumberFormat="1" applyFont="1" applyFill="1" applyBorder="1" applyAlignment="1">
      <alignment horizontal="center" vertical="center" wrapText="1"/>
    </xf>
    <xf numFmtId="179" fontId="19" fillId="2" borderId="1" xfId="0" applyNumberFormat="1" applyFont="1" applyFill="1" applyBorder="1" applyAlignment="1">
      <alignment vertical="center" wrapText="1"/>
    </xf>
    <xf numFmtId="176" fontId="19" fillId="2" borderId="1" xfId="0" applyNumberFormat="1" applyFont="1" applyFill="1" applyBorder="1" applyAlignment="1">
      <alignment vertical="center" wrapText="1"/>
    </xf>
    <xf numFmtId="0" fontId="11" fillId="3" borderId="0" xfId="0" quotePrefix="1" applyFont="1" applyFill="1">
      <alignment vertical="center"/>
    </xf>
    <xf numFmtId="179" fontId="12" fillId="3" borderId="1" xfId="0" applyNumberFormat="1" applyFont="1" applyFill="1" applyBorder="1" applyAlignment="1">
      <alignment vertical="center" wrapText="1"/>
    </xf>
    <xf numFmtId="176" fontId="12" fillId="3" borderId="1" xfId="0" applyNumberFormat="1" applyFont="1" applyFill="1" applyBorder="1" applyAlignment="1">
      <alignment vertical="center" wrapText="1"/>
    </xf>
    <xf numFmtId="176" fontId="12" fillId="3" borderId="1" xfId="0" applyNumberFormat="1" applyFont="1" applyFill="1" applyBorder="1" applyAlignment="1">
      <alignment horizontal="center" vertical="center" wrapText="1"/>
    </xf>
    <xf numFmtId="176" fontId="12" fillId="3" borderId="0" xfId="0" applyNumberFormat="1" applyFont="1" applyFill="1">
      <alignment vertical="center"/>
    </xf>
    <xf numFmtId="176" fontId="21" fillId="3" borderId="0" xfId="0" applyNumberFormat="1" applyFont="1" applyFill="1">
      <alignment vertical="center"/>
    </xf>
    <xf numFmtId="176" fontId="19" fillId="3" borderId="1" xfId="0" quotePrefix="1" applyNumberFormat="1" applyFont="1" applyFill="1" applyBorder="1" applyAlignment="1">
      <alignment horizontal="center" vertical="center"/>
    </xf>
    <xf numFmtId="176" fontId="19" fillId="3" borderId="0" xfId="0" applyNumberFormat="1" applyFont="1" applyFill="1">
      <alignment vertical="center"/>
    </xf>
    <xf numFmtId="0" fontId="10" fillId="3" borderId="1" xfId="0" applyFont="1" applyFill="1" applyBorder="1">
      <alignment vertical="center"/>
    </xf>
    <xf numFmtId="0" fontId="20" fillId="3" borderId="1" xfId="0" applyFont="1" applyFill="1" applyBorder="1">
      <alignment vertical="center"/>
    </xf>
    <xf numFmtId="176" fontId="12" fillId="3" borderId="1" xfId="0" quotePrefix="1" applyNumberFormat="1" applyFont="1" applyFill="1" applyBorder="1" applyAlignment="1">
      <alignment horizontal="center" vertical="center" wrapText="1"/>
    </xf>
    <xf numFmtId="176" fontId="12" fillId="3" borderId="1" xfId="0" quotePrefix="1" applyNumberFormat="1" applyFont="1" applyFill="1" applyBorder="1" applyAlignment="1">
      <alignment vertical="center" wrapText="1"/>
    </xf>
    <xf numFmtId="176" fontId="12" fillId="3" borderId="0" xfId="0" applyNumberFormat="1" applyFont="1" applyFill="1" applyAlignment="1">
      <alignment horizontal="center" vertical="center"/>
    </xf>
    <xf numFmtId="176" fontId="12" fillId="0" borderId="0" xfId="0" applyNumberFormat="1" applyFont="1">
      <alignment vertical="center"/>
    </xf>
    <xf numFmtId="176" fontId="19" fillId="0" borderId="1" xfId="0" quotePrefix="1" applyNumberFormat="1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176" fontId="12" fillId="0" borderId="1" xfId="0" quotePrefix="1" applyNumberFormat="1" applyFont="1" applyBorder="1" applyAlignment="1">
      <alignment horizontal="center" vertical="center" wrapText="1"/>
    </xf>
    <xf numFmtId="0" fontId="10" fillId="2" borderId="1" xfId="0" applyFont="1" applyFill="1" applyBorder="1">
      <alignment vertical="center"/>
    </xf>
    <xf numFmtId="176" fontId="19" fillId="2" borderId="0" xfId="0" applyNumberFormat="1" applyFont="1" applyFill="1">
      <alignment vertical="center"/>
    </xf>
    <xf numFmtId="176" fontId="12" fillId="0" borderId="0" xfId="0" applyNumberFormat="1" applyFont="1" applyAlignment="1">
      <alignment horizontal="center" vertical="center"/>
    </xf>
    <xf numFmtId="182" fontId="12" fillId="3" borderId="1" xfId="9" applyNumberFormat="1" applyFont="1" applyFill="1" applyBorder="1" applyAlignment="1">
      <alignment vertical="center" wrapText="1"/>
    </xf>
    <xf numFmtId="41" fontId="12" fillId="0" borderId="1" xfId="9" applyFont="1" applyFill="1" applyBorder="1" applyAlignment="1">
      <alignment vertical="center" wrapText="1"/>
    </xf>
    <xf numFmtId="0" fontId="22" fillId="3" borderId="5" xfId="0" quotePrefix="1" applyFont="1" applyFill="1" applyBorder="1" applyAlignment="1">
      <alignment horizontal="left" vertical="center" wrapText="1"/>
    </xf>
    <xf numFmtId="0" fontId="22" fillId="3" borderId="7" xfId="0" quotePrefix="1" applyFont="1" applyFill="1" applyBorder="1" applyAlignment="1">
      <alignment horizontal="center" vertical="center" wrapText="1"/>
    </xf>
    <xf numFmtId="180" fontId="22" fillId="3" borderId="7" xfId="0" quotePrefix="1" applyNumberFormat="1" applyFont="1" applyFill="1" applyBorder="1" applyAlignment="1">
      <alignment horizontal="left" vertical="center" wrapText="1"/>
    </xf>
    <xf numFmtId="180" fontId="22" fillId="3" borderId="6" xfId="0" quotePrefix="1" applyNumberFormat="1" applyFont="1" applyFill="1" applyBorder="1" applyAlignment="1">
      <alignment horizontal="left" vertical="center" wrapText="1"/>
    </xf>
    <xf numFmtId="0" fontId="22" fillId="0" borderId="1" xfId="0" quotePrefix="1" applyFont="1" applyBorder="1" applyAlignment="1">
      <alignment vertical="center" wrapText="1"/>
    </xf>
    <xf numFmtId="9" fontId="22" fillId="3" borderId="7" xfId="0" quotePrefix="1" applyNumberFormat="1" applyFont="1" applyFill="1" applyBorder="1" applyAlignment="1">
      <alignment horizontal="left" vertical="center" wrapText="1"/>
    </xf>
    <xf numFmtId="9" fontId="22" fillId="3" borderId="6" xfId="0" quotePrefix="1" applyNumberFormat="1" applyFont="1" applyFill="1" applyBorder="1" applyAlignment="1">
      <alignment horizontal="left" vertical="center" wrapText="1"/>
    </xf>
    <xf numFmtId="0" fontId="22" fillId="3" borderId="7" xfId="0" quotePrefix="1" applyFont="1" applyFill="1" applyBorder="1" applyAlignment="1">
      <alignment horizontal="left" vertical="center" wrapText="1"/>
    </xf>
    <xf numFmtId="0" fontId="22" fillId="3" borderId="6" xfId="0" quotePrefix="1" applyFont="1" applyFill="1" applyBorder="1" applyAlignment="1">
      <alignment horizontal="left" vertical="center" wrapText="1"/>
    </xf>
    <xf numFmtId="0" fontId="22" fillId="0" borderId="1" xfId="0" quotePrefix="1" applyFont="1" applyBorder="1" applyAlignment="1">
      <alignment horizontal="center" vertical="center" wrapText="1"/>
    </xf>
    <xf numFmtId="41" fontId="12" fillId="0" borderId="1" xfId="9" applyFont="1" applyBorder="1" applyAlignment="1">
      <alignment vertical="center" wrapText="1"/>
    </xf>
    <xf numFmtId="0" fontId="24" fillId="4" borderId="5" xfId="0" quotePrefix="1" applyFont="1" applyFill="1" applyBorder="1" applyAlignment="1">
      <alignment horizontal="left" vertical="center" wrapText="1"/>
    </xf>
    <xf numFmtId="0" fontId="24" fillId="4" borderId="7" xfId="0" quotePrefix="1" applyFont="1" applyFill="1" applyBorder="1" applyAlignment="1">
      <alignment horizontal="center" vertical="center" wrapText="1"/>
    </xf>
    <xf numFmtId="0" fontId="24" fillId="4" borderId="7" xfId="0" quotePrefix="1" applyFont="1" applyFill="1" applyBorder="1" applyAlignment="1">
      <alignment horizontal="left" vertical="center" wrapText="1"/>
    </xf>
    <xf numFmtId="0" fontId="24" fillId="4" borderId="6" xfId="0" quotePrefix="1" applyFont="1" applyFill="1" applyBorder="1" applyAlignment="1">
      <alignment horizontal="left" vertical="center" wrapText="1"/>
    </xf>
    <xf numFmtId="0" fontId="24" fillId="4" borderId="1" xfId="0" quotePrefix="1" applyFont="1" applyFill="1" applyBorder="1" applyAlignment="1">
      <alignment vertical="center" wrapText="1"/>
    </xf>
    <xf numFmtId="41" fontId="19" fillId="3" borderId="1" xfId="9" applyFont="1" applyFill="1" applyBorder="1" applyAlignment="1">
      <alignment vertical="center" wrapText="1"/>
    </xf>
    <xf numFmtId="0" fontId="24" fillId="3" borderId="7" xfId="0" quotePrefix="1" applyFont="1" applyFill="1" applyBorder="1" applyAlignment="1">
      <alignment horizontal="center" vertical="center" wrapText="1"/>
    </xf>
    <xf numFmtId="0" fontId="24" fillId="3" borderId="7" xfId="0" quotePrefix="1" applyFont="1" applyFill="1" applyBorder="1" applyAlignment="1">
      <alignment horizontal="left" vertical="center" wrapText="1"/>
    </xf>
    <xf numFmtId="0" fontId="22" fillId="3" borderId="1" xfId="0" quotePrefix="1" applyFont="1" applyFill="1" applyBorder="1" applyAlignment="1">
      <alignment vertical="center" wrapText="1"/>
    </xf>
    <xf numFmtId="0" fontId="24" fillId="4" borderId="7" xfId="0" quotePrefix="1" applyFont="1" applyFill="1" applyBorder="1" applyAlignment="1">
      <alignment vertical="center" wrapText="1"/>
    </xf>
    <xf numFmtId="10" fontId="22" fillId="3" borderId="6" xfId="0" quotePrefix="1" applyNumberFormat="1" applyFont="1" applyFill="1" applyBorder="1" applyAlignment="1">
      <alignment horizontal="left" vertical="center" wrapText="1"/>
    </xf>
    <xf numFmtId="10" fontId="22" fillId="3" borderId="7" xfId="0" quotePrefix="1" applyNumberFormat="1" applyFont="1" applyFill="1" applyBorder="1" applyAlignment="1">
      <alignment horizontal="left" vertical="center" wrapText="1"/>
    </xf>
    <xf numFmtId="0" fontId="12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6" borderId="1" xfId="0" applyFont="1" applyFill="1" applyBorder="1">
      <alignment vertical="center"/>
    </xf>
    <xf numFmtId="176" fontId="19" fillId="6" borderId="1" xfId="0" applyNumberFormat="1" applyFont="1" applyFill="1" applyBorder="1" applyAlignment="1">
      <alignment horizontal="center" vertical="center" wrapText="1"/>
    </xf>
    <xf numFmtId="179" fontId="19" fillId="6" borderId="1" xfId="0" applyNumberFormat="1" applyFont="1" applyFill="1" applyBorder="1" applyAlignment="1">
      <alignment vertical="center" wrapText="1"/>
    </xf>
    <xf numFmtId="176" fontId="19" fillId="6" borderId="1" xfId="0" applyNumberFormat="1" applyFont="1" applyFill="1" applyBorder="1" applyAlignment="1">
      <alignment vertical="center" wrapText="1"/>
    </xf>
    <xf numFmtId="176" fontId="19" fillId="6" borderId="0" xfId="0" applyNumberFormat="1" applyFont="1" applyFill="1">
      <alignment vertical="center"/>
    </xf>
    <xf numFmtId="176" fontId="12" fillId="6" borderId="0" xfId="0" applyNumberFormat="1" applyFont="1" applyFill="1">
      <alignment vertical="center"/>
    </xf>
    <xf numFmtId="0" fontId="12" fillId="5" borderId="1" xfId="0" quotePrefix="1" applyFont="1" applyFill="1" applyBorder="1" applyAlignment="1">
      <alignment horizontal="center" vertical="center" wrapText="1"/>
    </xf>
    <xf numFmtId="41" fontId="12" fillId="5" borderId="1" xfId="9" applyFont="1" applyFill="1" applyBorder="1" applyAlignment="1">
      <alignment vertical="center" wrapText="1"/>
    </xf>
    <xf numFmtId="0" fontId="22" fillId="5" borderId="5" xfId="0" quotePrefix="1" applyFont="1" applyFill="1" applyBorder="1" applyAlignment="1">
      <alignment horizontal="left" vertical="center" wrapText="1"/>
    </xf>
    <xf numFmtId="0" fontId="22" fillId="5" borderId="7" xfId="0" quotePrefix="1" applyFont="1" applyFill="1" applyBorder="1" applyAlignment="1">
      <alignment horizontal="center" vertical="center" wrapText="1"/>
    </xf>
    <xf numFmtId="180" fontId="22" fillId="5" borderId="7" xfId="0" quotePrefix="1" applyNumberFormat="1" applyFont="1" applyFill="1" applyBorder="1" applyAlignment="1">
      <alignment horizontal="left" vertical="center" wrapText="1"/>
    </xf>
    <xf numFmtId="180" fontId="22" fillId="5" borderId="6" xfId="0" quotePrefix="1" applyNumberFormat="1" applyFont="1" applyFill="1" applyBorder="1" applyAlignment="1">
      <alignment horizontal="left" vertical="center" wrapText="1"/>
    </xf>
    <xf numFmtId="0" fontId="22" fillId="5" borderId="1" xfId="0" quotePrefix="1" applyFont="1" applyFill="1" applyBorder="1" applyAlignment="1">
      <alignment vertical="center" wrapText="1"/>
    </xf>
    <xf numFmtId="10" fontId="22" fillId="5" borderId="7" xfId="0" quotePrefix="1" applyNumberFormat="1" applyFont="1" applyFill="1" applyBorder="1" applyAlignment="1">
      <alignment horizontal="left" vertical="center" wrapText="1"/>
    </xf>
    <xf numFmtId="10" fontId="22" fillId="5" borderId="6" xfId="0" quotePrefix="1" applyNumberFormat="1" applyFont="1" applyFill="1" applyBorder="1" applyAlignment="1">
      <alignment horizontal="left" vertical="center" wrapText="1"/>
    </xf>
    <xf numFmtId="181" fontId="22" fillId="5" borderId="7" xfId="0" quotePrefix="1" applyNumberFormat="1" applyFont="1" applyFill="1" applyBorder="1" applyAlignment="1">
      <alignment horizontal="left" vertical="center" wrapText="1"/>
    </xf>
    <xf numFmtId="181" fontId="22" fillId="5" borderId="6" xfId="0" quotePrefix="1" applyNumberFormat="1" applyFont="1" applyFill="1" applyBorder="1" applyAlignment="1">
      <alignment horizontal="left" vertical="center" wrapText="1"/>
    </xf>
    <xf numFmtId="0" fontId="18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left" vertical="center"/>
    </xf>
    <xf numFmtId="0" fontId="13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distributed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9" fillId="4" borderId="1" xfId="0" quotePrefix="1" applyFont="1" applyFill="1" applyBorder="1" applyAlignment="1">
      <alignment vertical="center" wrapText="1"/>
    </xf>
    <xf numFmtId="0" fontId="19" fillId="4" borderId="1" xfId="0" quotePrefix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0" fontId="23" fillId="0" borderId="5" xfId="0" quotePrefix="1" applyFont="1" applyBorder="1" applyAlignment="1">
      <alignment vertical="center" wrapText="1"/>
    </xf>
    <xf numFmtId="0" fontId="23" fillId="0" borderId="7" xfId="0" quotePrefix="1" applyFont="1" applyBorder="1" applyAlignment="1">
      <alignment vertical="center" wrapText="1"/>
    </xf>
    <xf numFmtId="0" fontId="23" fillId="0" borderId="6" xfId="0" quotePrefix="1" applyFont="1" applyBorder="1" applyAlignment="1">
      <alignment vertical="center" wrapText="1"/>
    </xf>
    <xf numFmtId="0" fontId="23" fillId="3" borderId="5" xfId="0" quotePrefix="1" applyFont="1" applyFill="1" applyBorder="1" applyAlignment="1">
      <alignment horizontal="left" vertical="center" wrapText="1"/>
    </xf>
    <xf numFmtId="0" fontId="23" fillId="3" borderId="7" xfId="0" quotePrefix="1" applyFont="1" applyFill="1" applyBorder="1" applyAlignment="1">
      <alignment horizontal="left" vertical="center" wrapText="1"/>
    </xf>
    <xf numFmtId="0" fontId="23" fillId="3" borderId="6" xfId="0" quotePrefix="1" applyFont="1" applyFill="1" applyBorder="1" applyAlignment="1">
      <alignment horizontal="left" vertical="center" wrapText="1"/>
    </xf>
    <xf numFmtId="0" fontId="23" fillId="0" borderId="5" xfId="0" quotePrefix="1" applyFont="1" applyBorder="1" applyAlignment="1">
      <alignment horizontal="left" vertical="center" wrapText="1"/>
    </xf>
    <xf numFmtId="0" fontId="23" fillId="0" borderId="7" xfId="0" quotePrefix="1" applyFont="1" applyBorder="1" applyAlignment="1">
      <alignment horizontal="left" vertical="center" wrapText="1"/>
    </xf>
    <xf numFmtId="0" fontId="23" fillId="0" borderId="6" xfId="0" quotePrefix="1" applyFont="1" applyBorder="1" applyAlignment="1">
      <alignment horizontal="left" vertical="center" wrapText="1"/>
    </xf>
    <xf numFmtId="0" fontId="23" fillId="3" borderId="5" xfId="0" quotePrefix="1" applyFont="1" applyFill="1" applyBorder="1" applyAlignment="1">
      <alignment vertical="center" wrapText="1"/>
    </xf>
    <xf numFmtId="0" fontId="23" fillId="3" borderId="7" xfId="0" quotePrefix="1" applyFont="1" applyFill="1" applyBorder="1" applyAlignment="1">
      <alignment vertical="center" wrapText="1"/>
    </xf>
    <xf numFmtId="0" fontId="23" fillId="3" borderId="6" xfId="0" quotePrefix="1" applyFont="1" applyFill="1" applyBorder="1" applyAlignment="1">
      <alignment vertical="center" wrapText="1"/>
    </xf>
    <xf numFmtId="176" fontId="21" fillId="0" borderId="0" xfId="0" applyNumberFormat="1" applyFont="1" applyAlignment="1">
      <alignment horizontal="center" vertical="center"/>
    </xf>
    <xf numFmtId="176" fontId="19" fillId="0" borderId="1" xfId="0" quotePrefix="1" applyNumberFormat="1" applyFont="1" applyBorder="1" applyAlignment="1">
      <alignment horizontal="center" vertical="center"/>
    </xf>
    <xf numFmtId="176" fontId="19" fillId="0" borderId="2" xfId="0" quotePrefix="1" applyNumberFormat="1" applyFont="1" applyBorder="1" applyAlignment="1">
      <alignment horizontal="center" vertical="center"/>
    </xf>
    <xf numFmtId="176" fontId="19" fillId="0" borderId="4" xfId="0" quotePrefix="1" applyNumberFormat="1" applyFont="1" applyBorder="1" applyAlignment="1">
      <alignment horizontal="center" vertical="center"/>
    </xf>
    <xf numFmtId="176" fontId="19" fillId="0" borderId="5" xfId="0" quotePrefix="1" applyNumberFormat="1" applyFont="1" applyBorder="1" applyAlignment="1">
      <alignment horizontal="center" vertical="center"/>
    </xf>
    <xf numFmtId="176" fontId="19" fillId="0" borderId="6" xfId="0" quotePrefix="1" applyNumberFormat="1" applyFont="1" applyBorder="1" applyAlignment="1">
      <alignment horizontal="center" vertical="center"/>
    </xf>
    <xf numFmtId="176" fontId="19" fillId="0" borderId="8" xfId="0" quotePrefix="1" applyNumberFormat="1" applyFont="1" applyBorder="1" applyAlignment="1">
      <alignment horizontal="center" vertical="center"/>
    </xf>
    <xf numFmtId="176" fontId="19" fillId="0" borderId="9" xfId="0" quotePrefix="1" applyNumberFormat="1" applyFont="1" applyBorder="1" applyAlignment="1">
      <alignment horizontal="center" vertical="center"/>
    </xf>
    <xf numFmtId="176" fontId="19" fillId="0" borderId="10" xfId="0" quotePrefix="1" applyNumberFormat="1" applyFont="1" applyBorder="1" applyAlignment="1">
      <alignment horizontal="center" vertical="center"/>
    </xf>
    <xf numFmtId="176" fontId="19" fillId="0" borderId="11" xfId="0" quotePrefix="1" applyNumberFormat="1" applyFont="1" applyBorder="1" applyAlignment="1">
      <alignment horizontal="center" vertical="center"/>
    </xf>
    <xf numFmtId="176" fontId="21" fillId="3" borderId="0" xfId="0" applyNumberFormat="1" applyFont="1" applyFill="1" applyAlignment="1">
      <alignment horizontal="center" vertical="center"/>
    </xf>
    <xf numFmtId="176" fontId="19" fillId="3" borderId="1" xfId="0" quotePrefix="1" applyNumberFormat="1" applyFont="1" applyFill="1" applyBorder="1" applyAlignment="1">
      <alignment horizontal="center" vertical="center"/>
    </xf>
    <xf numFmtId="176" fontId="19" fillId="3" borderId="5" xfId="0" quotePrefix="1" applyNumberFormat="1" applyFont="1" applyFill="1" applyBorder="1" applyAlignment="1">
      <alignment horizontal="center" vertical="center"/>
    </xf>
    <xf numFmtId="176" fontId="19" fillId="3" borderId="6" xfId="0" quotePrefix="1" applyNumberFormat="1" applyFont="1" applyFill="1" applyBorder="1" applyAlignment="1">
      <alignment horizontal="center" vertical="center"/>
    </xf>
    <xf numFmtId="176" fontId="19" fillId="3" borderId="2" xfId="0" quotePrefix="1" applyNumberFormat="1" applyFont="1" applyFill="1" applyBorder="1" applyAlignment="1">
      <alignment horizontal="center" vertical="center"/>
    </xf>
    <xf numFmtId="176" fontId="19" fillId="3" borderId="4" xfId="0" quotePrefix="1" applyNumberFormat="1" applyFont="1" applyFill="1" applyBorder="1" applyAlignment="1">
      <alignment horizontal="center" vertical="center"/>
    </xf>
    <xf numFmtId="176" fontId="19" fillId="3" borderId="8" xfId="0" quotePrefix="1" applyNumberFormat="1" applyFont="1" applyFill="1" applyBorder="1" applyAlignment="1">
      <alignment horizontal="center" vertical="center"/>
    </xf>
    <xf numFmtId="176" fontId="19" fillId="3" borderId="9" xfId="0" quotePrefix="1" applyNumberFormat="1" applyFont="1" applyFill="1" applyBorder="1" applyAlignment="1">
      <alignment horizontal="center" vertical="center"/>
    </xf>
    <xf numFmtId="176" fontId="19" fillId="3" borderId="10" xfId="0" quotePrefix="1" applyNumberFormat="1" applyFont="1" applyFill="1" applyBorder="1" applyAlignment="1">
      <alignment horizontal="center" vertical="center"/>
    </xf>
    <xf numFmtId="176" fontId="19" fillId="3" borderId="11" xfId="0" quotePrefix="1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5" fillId="0" borderId="0" xfId="0" quotePrefix="1" applyFont="1">
      <alignment vertical="center"/>
    </xf>
    <xf numFmtId="0" fontId="10" fillId="0" borderId="1" xfId="0" applyFont="1" applyBorder="1">
      <alignment vertical="center"/>
    </xf>
    <xf numFmtId="0" fontId="25" fillId="3" borderId="1" xfId="0" quotePrefix="1" applyFont="1" applyFill="1" applyBorder="1" applyAlignment="1">
      <alignment horizontal="center" vertical="center" wrapText="1"/>
    </xf>
    <xf numFmtId="0" fontId="22" fillId="3" borderId="5" xfId="0" quotePrefix="1" applyFont="1" applyFill="1" applyBorder="1" applyAlignment="1">
      <alignment horizontal="left" vertical="center"/>
    </xf>
    <xf numFmtId="184" fontId="12" fillId="5" borderId="1" xfId="9" applyNumberFormat="1" applyFont="1" applyFill="1" applyBorder="1" applyAlignment="1">
      <alignment vertical="center" wrapText="1"/>
    </xf>
    <xf numFmtId="0" fontId="26" fillId="0" borderId="0" xfId="0" applyFont="1">
      <alignment vertical="center"/>
    </xf>
  </cellXfs>
  <cellStyles count="10">
    <cellStyle name="normal" xfId="5"/>
    <cellStyle name="쉼표 [0]" xfId="9" builtinId="6"/>
    <cellStyle name="쉼표 [0] 2" xfId="3"/>
    <cellStyle name="표준" xfId="0" builtinId="0"/>
    <cellStyle name="표준 10 10" xfId="8"/>
    <cellStyle name="표준 2" xfId="4"/>
    <cellStyle name="표준 2 2" xfId="1"/>
    <cellStyle name="표준 2 3" xfId="2"/>
    <cellStyle name="표준 3" xfId="6"/>
    <cellStyle name="표준 3 2" xfId="7"/>
  </cellStyles>
  <dxfs count="0"/>
  <tableStyles count="0" defaultTableStyle="TableStyleMedium9" defaultPivotStyle="PivotStyleLight16"/>
  <colors>
    <mruColors>
      <color rgb="FF006600"/>
      <color rgb="FF003300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5"/>
  <sheetViews>
    <sheetView zoomScaleNormal="100" zoomScaleSheetLayoutView="130" workbookViewId="0"/>
  </sheetViews>
  <sheetFormatPr defaultRowHeight="16.5" x14ac:dyDescent="0.3"/>
  <sheetData>
    <row r="1" spans="1:1" ht="20.25" x14ac:dyDescent="0.3">
      <c r="A1" s="160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honeticPr fontId="3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92D050"/>
    <pageSetUpPr fitToPage="1"/>
  </sheetPr>
  <dimension ref="A1:J39"/>
  <sheetViews>
    <sheetView tabSelected="1" view="pageBreakPreview" topLeftCell="B1" zoomScale="85" zoomScaleNormal="80" zoomScaleSheetLayoutView="85" workbookViewId="0">
      <pane ySplit="3" topLeftCell="A4" activePane="bottomLeft" state="frozen"/>
      <selection activeCell="B1" sqref="B1"/>
      <selection pane="bottomLeft" activeCell="F2" sqref="F2:J2"/>
    </sheetView>
  </sheetViews>
  <sheetFormatPr defaultRowHeight="24.95" customHeight="1" outlineLevelRow="1" x14ac:dyDescent="0.3"/>
  <cols>
    <col min="1" max="1" width="0" style="12" hidden="1" customWidth="1"/>
    <col min="2" max="3" width="4.625" style="12" customWidth="1"/>
    <col min="4" max="4" width="35.625" style="12" customWidth="1"/>
    <col min="5" max="5" width="14.5" style="12" bestFit="1" customWidth="1"/>
    <col min="6" max="6" width="24.875" style="12" customWidth="1"/>
    <col min="7" max="7" width="2.5" style="19" bestFit="1" customWidth="1"/>
    <col min="8" max="8" width="6.875" style="20" bestFit="1" customWidth="1"/>
    <col min="9" max="9" width="5" style="20" bestFit="1" customWidth="1"/>
    <col min="10" max="10" width="16.5" style="12" bestFit="1" customWidth="1"/>
    <col min="11" max="16384" width="9" style="12"/>
  </cols>
  <sheetData>
    <row r="1" spans="1:10" ht="30" customHeight="1" x14ac:dyDescent="0.3">
      <c r="B1" s="108" t="s">
        <v>158</v>
      </c>
      <c r="C1" s="108"/>
      <c r="D1" s="108"/>
      <c r="E1" s="108"/>
      <c r="F1" s="108"/>
      <c r="G1" s="108"/>
      <c r="H1" s="108"/>
      <c r="I1" s="108"/>
      <c r="J1" s="108"/>
    </row>
    <row r="2" spans="1:10" ht="24.95" customHeight="1" x14ac:dyDescent="0.3">
      <c r="B2" s="43" t="s">
        <v>179</v>
      </c>
      <c r="C2" s="43"/>
      <c r="D2" s="43" t="str">
        <f>세부내역서!B2</f>
        <v>[ 대학 체육시설 부지 인허가 및 설계 용역 ]</v>
      </c>
      <c r="E2" s="43"/>
      <c r="F2" s="109" t="s">
        <v>154</v>
      </c>
      <c r="G2" s="109"/>
      <c r="H2" s="109"/>
      <c r="I2" s="109"/>
      <c r="J2" s="109"/>
    </row>
    <row r="3" spans="1:10" ht="24.95" customHeight="1" x14ac:dyDescent="0.3">
      <c r="B3" s="110" t="s">
        <v>38</v>
      </c>
      <c r="C3" s="110"/>
      <c r="D3" s="110"/>
      <c r="E3" s="21" t="s">
        <v>133</v>
      </c>
      <c r="F3" s="112" t="s">
        <v>39</v>
      </c>
      <c r="G3" s="113"/>
      <c r="H3" s="113"/>
      <c r="I3" s="114"/>
      <c r="J3" s="21" t="s">
        <v>20</v>
      </c>
    </row>
    <row r="4" spans="1:10" ht="24.95" customHeight="1" x14ac:dyDescent="0.3">
      <c r="A4" s="14" t="s">
        <v>44</v>
      </c>
      <c r="B4" s="111" t="s">
        <v>40</v>
      </c>
      <c r="C4" s="111" t="s">
        <v>41</v>
      </c>
      <c r="D4" s="13" t="s">
        <v>45</v>
      </c>
      <c r="E4" s="38">
        <f>집계표!H30</f>
        <v>0</v>
      </c>
      <c r="F4" s="36"/>
      <c r="G4" s="24"/>
      <c r="H4" s="25"/>
      <c r="I4" s="26"/>
      <c r="J4" s="32" t="s">
        <v>11</v>
      </c>
    </row>
    <row r="5" spans="1:10" ht="24.95" customHeight="1" x14ac:dyDescent="0.3">
      <c r="A5" s="14" t="s">
        <v>46</v>
      </c>
      <c r="B5" s="111"/>
      <c r="C5" s="111"/>
      <c r="D5" s="13" t="s">
        <v>47</v>
      </c>
      <c r="E5" s="38"/>
      <c r="F5" s="36"/>
      <c r="G5" s="24"/>
      <c r="H5" s="25"/>
      <c r="I5" s="26"/>
      <c r="J5" s="32" t="s">
        <v>11</v>
      </c>
    </row>
    <row r="6" spans="1:10" ht="24.95" customHeight="1" x14ac:dyDescent="0.3">
      <c r="A6" s="14" t="s">
        <v>48</v>
      </c>
      <c r="B6" s="111"/>
      <c r="C6" s="111"/>
      <c r="D6" s="13" t="s">
        <v>149</v>
      </c>
      <c r="E6" s="63"/>
      <c r="F6" s="34"/>
      <c r="G6" s="24"/>
      <c r="H6" s="25"/>
      <c r="I6" s="26"/>
      <c r="J6" s="32" t="s">
        <v>11</v>
      </c>
    </row>
    <row r="7" spans="1:10" ht="24.95" customHeight="1" x14ac:dyDescent="0.3">
      <c r="A7" s="14" t="s">
        <v>50</v>
      </c>
      <c r="B7" s="111"/>
      <c r="C7" s="111"/>
      <c r="D7" s="22" t="s">
        <v>51</v>
      </c>
      <c r="E7" s="39">
        <f>TRUNC(SUM(E4:E6),0)</f>
        <v>0</v>
      </c>
      <c r="F7" s="35" t="s">
        <v>11</v>
      </c>
      <c r="G7" s="27"/>
      <c r="H7" s="28"/>
      <c r="I7" s="29"/>
      <c r="J7" s="33" t="s">
        <v>11</v>
      </c>
    </row>
    <row r="8" spans="1:10" ht="24.95" customHeight="1" x14ac:dyDescent="0.3">
      <c r="A8" s="14" t="s">
        <v>52</v>
      </c>
      <c r="B8" s="111"/>
      <c r="C8" s="111" t="s">
        <v>42</v>
      </c>
      <c r="D8" s="13" t="s">
        <v>53</v>
      </c>
      <c r="E8" s="38">
        <f>집계표!J30</f>
        <v>0</v>
      </c>
      <c r="F8" s="36"/>
      <c r="G8" s="24"/>
      <c r="H8" s="25"/>
      <c r="I8" s="26"/>
      <c r="J8" s="32" t="s">
        <v>11</v>
      </c>
    </row>
    <row r="9" spans="1:10" ht="24.95" customHeight="1" x14ac:dyDescent="0.3">
      <c r="A9" s="14" t="s">
        <v>54</v>
      </c>
      <c r="B9" s="111"/>
      <c r="C9" s="111"/>
      <c r="D9" s="89" t="s">
        <v>55</v>
      </c>
      <c r="E9" s="38">
        <f>TRUNC(E8*H9,0)</f>
        <v>0</v>
      </c>
      <c r="F9" s="34" t="s">
        <v>137</v>
      </c>
      <c r="G9" s="24" t="s">
        <v>136</v>
      </c>
      <c r="H9" s="30">
        <v>0.126</v>
      </c>
      <c r="I9" s="31"/>
      <c r="J9" s="32" t="s">
        <v>11</v>
      </c>
    </row>
    <row r="10" spans="1:10" ht="24.95" customHeight="1" x14ac:dyDescent="0.3">
      <c r="A10" s="14" t="s">
        <v>56</v>
      </c>
      <c r="B10" s="111"/>
      <c r="C10" s="111"/>
      <c r="D10" s="22" t="s">
        <v>51</v>
      </c>
      <c r="E10" s="39">
        <f>TRUNC(SUM(E8:E9),0)</f>
        <v>0</v>
      </c>
      <c r="F10" s="35" t="s">
        <v>11</v>
      </c>
      <c r="G10" s="27"/>
      <c r="H10" s="28"/>
      <c r="I10" s="29"/>
      <c r="J10" s="33" t="s">
        <v>11</v>
      </c>
    </row>
    <row r="11" spans="1:10" ht="24.95" customHeight="1" x14ac:dyDescent="0.3">
      <c r="A11" s="14" t="s">
        <v>57</v>
      </c>
      <c r="B11" s="111"/>
      <c r="C11" s="111" t="s">
        <v>43</v>
      </c>
      <c r="D11" s="88" t="s">
        <v>58</v>
      </c>
      <c r="E11" s="38">
        <f>집계표!L30</f>
        <v>0</v>
      </c>
      <c r="F11" s="65"/>
      <c r="G11" s="66"/>
      <c r="H11" s="72"/>
      <c r="I11" s="73"/>
      <c r="J11" s="84" t="s">
        <v>11</v>
      </c>
    </row>
    <row r="12" spans="1:10" ht="24.95" customHeight="1" x14ac:dyDescent="0.3">
      <c r="A12" s="14" t="s">
        <v>59</v>
      </c>
      <c r="B12" s="111"/>
      <c r="C12" s="111"/>
      <c r="D12" s="88" t="s">
        <v>60</v>
      </c>
      <c r="E12" s="38">
        <f>TRUNC(E10*H12,0)</f>
        <v>0</v>
      </c>
      <c r="F12" s="65" t="s">
        <v>138</v>
      </c>
      <c r="G12" s="66" t="s">
        <v>136</v>
      </c>
      <c r="H12" s="87">
        <v>3.56E-2</v>
      </c>
      <c r="I12" s="86"/>
      <c r="J12" s="84" t="s">
        <v>11</v>
      </c>
    </row>
    <row r="13" spans="1:10" ht="24.95" customHeight="1" x14ac:dyDescent="0.3">
      <c r="A13" s="14" t="s">
        <v>61</v>
      </c>
      <c r="B13" s="111"/>
      <c r="C13" s="111"/>
      <c r="D13" s="88" t="s">
        <v>62</v>
      </c>
      <c r="E13" s="38">
        <f>TRUNC(E10*H13,0)</f>
        <v>0</v>
      </c>
      <c r="F13" s="65" t="s">
        <v>139</v>
      </c>
      <c r="G13" s="66" t="s">
        <v>136</v>
      </c>
      <c r="H13" s="87">
        <v>1.01E-2</v>
      </c>
      <c r="I13" s="86"/>
      <c r="J13" s="84" t="s">
        <v>11</v>
      </c>
    </row>
    <row r="14" spans="1:10" ht="24.95" customHeight="1" x14ac:dyDescent="0.3">
      <c r="A14" s="14" t="s">
        <v>63</v>
      </c>
      <c r="B14" s="111"/>
      <c r="C14" s="111"/>
      <c r="D14" s="97" t="s">
        <v>64</v>
      </c>
      <c r="E14" s="98"/>
      <c r="F14" s="99" t="s">
        <v>140</v>
      </c>
      <c r="G14" s="100" t="s">
        <v>136</v>
      </c>
      <c r="H14" s="106">
        <v>3.5450000000000002E-2</v>
      </c>
      <c r="I14" s="107"/>
      <c r="J14" s="103" t="s">
        <v>134</v>
      </c>
    </row>
    <row r="15" spans="1:10" ht="24.95" customHeight="1" x14ac:dyDescent="0.3">
      <c r="A15" s="14"/>
      <c r="B15" s="111"/>
      <c r="C15" s="111"/>
      <c r="D15" s="97" t="s">
        <v>67</v>
      </c>
      <c r="E15" s="98"/>
      <c r="F15" s="99" t="s">
        <v>153</v>
      </c>
      <c r="G15" s="100" t="s">
        <v>136</v>
      </c>
      <c r="H15" s="104">
        <v>0.1295</v>
      </c>
      <c r="I15" s="105"/>
      <c r="J15" s="103" t="s">
        <v>134</v>
      </c>
    </row>
    <row r="16" spans="1:10" ht="24.95" customHeight="1" x14ac:dyDescent="0.3">
      <c r="A16" s="14" t="s">
        <v>65</v>
      </c>
      <c r="B16" s="111"/>
      <c r="C16" s="111"/>
      <c r="D16" s="97" t="s">
        <v>66</v>
      </c>
      <c r="E16" s="98"/>
      <c r="F16" s="99" t="s">
        <v>137</v>
      </c>
      <c r="G16" s="100" t="s">
        <v>136</v>
      </c>
      <c r="H16" s="101">
        <v>4.4999999999999998E-2</v>
      </c>
      <c r="I16" s="105"/>
      <c r="J16" s="103" t="s">
        <v>134</v>
      </c>
    </row>
    <row r="17" spans="1:10" ht="24.95" customHeight="1" x14ac:dyDescent="0.3">
      <c r="A17" s="14" t="s">
        <v>68</v>
      </c>
      <c r="B17" s="111"/>
      <c r="C17" s="111"/>
      <c r="D17" s="97" t="s">
        <v>69</v>
      </c>
      <c r="E17" s="98"/>
      <c r="F17" s="99" t="s">
        <v>141</v>
      </c>
      <c r="G17" s="100" t="s">
        <v>136</v>
      </c>
      <c r="H17" s="101">
        <v>2.3E-2</v>
      </c>
      <c r="I17" s="102"/>
      <c r="J17" s="103" t="s">
        <v>134</v>
      </c>
    </row>
    <row r="18" spans="1:10" ht="24.95" customHeight="1" x14ac:dyDescent="0.3">
      <c r="A18" s="14" t="s">
        <v>70</v>
      </c>
      <c r="B18" s="111"/>
      <c r="C18" s="111"/>
      <c r="D18" s="97" t="s">
        <v>71</v>
      </c>
      <c r="E18" s="159">
        <f>(E7+E8)*H18</f>
        <v>0</v>
      </c>
      <c r="F18" s="99" t="s">
        <v>142</v>
      </c>
      <c r="G18" s="100" t="s">
        <v>136</v>
      </c>
      <c r="H18" s="104">
        <v>2.93E-2</v>
      </c>
      <c r="I18" s="105"/>
      <c r="J18" s="103" t="s">
        <v>134</v>
      </c>
    </row>
    <row r="19" spans="1:10" ht="24.95" customHeight="1" x14ac:dyDescent="0.3">
      <c r="A19" s="14" t="s">
        <v>72</v>
      </c>
      <c r="B19" s="111"/>
      <c r="C19" s="111"/>
      <c r="D19" s="97" t="s">
        <v>73</v>
      </c>
      <c r="E19" s="98">
        <f>TRUNC((E7+E8+E11)*H19,0)</f>
        <v>0</v>
      </c>
      <c r="F19" s="99" t="s">
        <v>143</v>
      </c>
      <c r="G19" s="100" t="s">
        <v>136</v>
      </c>
      <c r="H19" s="101">
        <v>3.0000000000000001E-3</v>
      </c>
      <c r="I19" s="102"/>
      <c r="J19" s="103" t="s">
        <v>134</v>
      </c>
    </row>
    <row r="20" spans="1:10" ht="24.95" customHeight="1" x14ac:dyDescent="0.3">
      <c r="A20" s="14" t="s">
        <v>75</v>
      </c>
      <c r="B20" s="111"/>
      <c r="C20" s="111"/>
      <c r="D20" s="97" t="s">
        <v>150</v>
      </c>
      <c r="E20" s="98"/>
      <c r="F20" s="99" t="s">
        <v>145</v>
      </c>
      <c r="G20" s="100" t="s">
        <v>136</v>
      </c>
      <c r="H20" s="106">
        <v>8.0999999999999996E-4</v>
      </c>
      <c r="I20" s="107"/>
      <c r="J20" s="103" t="s">
        <v>134</v>
      </c>
    </row>
    <row r="21" spans="1:10" ht="24.95" customHeight="1" x14ac:dyDescent="0.3">
      <c r="A21" s="14" t="s">
        <v>76</v>
      </c>
      <c r="B21" s="111"/>
      <c r="C21" s="111"/>
      <c r="D21" s="97" t="s">
        <v>151</v>
      </c>
      <c r="E21" s="98"/>
      <c r="F21" s="99" t="s">
        <v>143</v>
      </c>
      <c r="G21" s="100" t="s">
        <v>136</v>
      </c>
      <c r="H21" s="104">
        <v>1E-3</v>
      </c>
      <c r="I21" s="105"/>
      <c r="J21" s="103" t="s">
        <v>134</v>
      </c>
    </row>
    <row r="22" spans="1:10" ht="24.95" customHeight="1" x14ac:dyDescent="0.3">
      <c r="A22" s="14"/>
      <c r="B22" s="111"/>
      <c r="C22" s="111"/>
      <c r="D22" s="157"/>
      <c r="E22" s="38"/>
      <c r="F22" s="158"/>
      <c r="G22" s="66"/>
      <c r="H22" s="87"/>
      <c r="I22" s="86"/>
      <c r="J22" s="84"/>
    </row>
    <row r="23" spans="1:10" ht="24.95" customHeight="1" x14ac:dyDescent="0.3">
      <c r="A23" s="14"/>
      <c r="B23" s="111"/>
      <c r="C23" s="111"/>
      <c r="D23" s="88" t="s">
        <v>74</v>
      </c>
      <c r="E23" s="38">
        <f>TRUNC((E7+E10)*H23,0)</f>
        <v>0</v>
      </c>
      <c r="F23" s="65" t="s">
        <v>144</v>
      </c>
      <c r="G23" s="66" t="s">
        <v>136</v>
      </c>
      <c r="H23" s="67">
        <v>5.8000000000000003E-2</v>
      </c>
      <c r="I23" s="68"/>
      <c r="J23" s="84" t="s">
        <v>11</v>
      </c>
    </row>
    <row r="24" spans="1:10" ht="24.95" customHeight="1" x14ac:dyDescent="0.3">
      <c r="A24" s="14" t="s">
        <v>77</v>
      </c>
      <c r="B24" s="111"/>
      <c r="C24" s="111"/>
      <c r="D24" s="22" t="s">
        <v>51</v>
      </c>
      <c r="E24" s="23">
        <f>TRUNC(SUM(E11:E23),0)</f>
        <v>0</v>
      </c>
      <c r="F24" s="35" t="s">
        <v>11</v>
      </c>
      <c r="G24" s="27"/>
      <c r="H24" s="28"/>
      <c r="I24" s="29"/>
      <c r="J24" s="33" t="s">
        <v>11</v>
      </c>
    </row>
    <row r="25" spans="1:10" ht="24.95" customHeight="1" x14ac:dyDescent="0.3">
      <c r="A25" s="14" t="s">
        <v>78</v>
      </c>
      <c r="B25" s="119" t="s">
        <v>79</v>
      </c>
      <c r="C25" s="119"/>
      <c r="D25" s="120"/>
      <c r="E25" s="23">
        <f>TRUNC(E7+E10+E24,0)</f>
        <v>0</v>
      </c>
      <c r="F25" s="35" t="s">
        <v>11</v>
      </c>
      <c r="G25" s="27"/>
      <c r="H25" s="28"/>
      <c r="I25" s="29"/>
      <c r="J25" s="33" t="s">
        <v>11</v>
      </c>
    </row>
    <row r="26" spans="1:10" ht="24.95" customHeight="1" x14ac:dyDescent="0.3">
      <c r="A26" s="14" t="s">
        <v>80</v>
      </c>
      <c r="B26" s="115" t="s">
        <v>81</v>
      </c>
      <c r="C26" s="115"/>
      <c r="D26" s="116"/>
      <c r="E26" s="64">
        <f>TRUNC((E7+E10+E24)*H26,0)</f>
        <v>0</v>
      </c>
      <c r="F26" s="65" t="s">
        <v>146</v>
      </c>
      <c r="G26" s="66" t="s">
        <v>136</v>
      </c>
      <c r="H26" s="67">
        <v>0.06</v>
      </c>
      <c r="I26" s="68"/>
      <c r="J26" s="69" t="s">
        <v>155</v>
      </c>
    </row>
    <row r="27" spans="1:10" ht="24.95" customHeight="1" x14ac:dyDescent="0.3">
      <c r="A27" s="14" t="s">
        <v>82</v>
      </c>
      <c r="B27" s="115" t="s">
        <v>83</v>
      </c>
      <c r="C27" s="115"/>
      <c r="D27" s="116"/>
      <c r="E27" s="64">
        <f>TRUNC((E10+E24+E26)*H27,0)</f>
        <v>0</v>
      </c>
      <c r="F27" s="65" t="s">
        <v>147</v>
      </c>
      <c r="G27" s="66" t="s">
        <v>136</v>
      </c>
      <c r="H27" s="70">
        <v>0.15</v>
      </c>
      <c r="I27" s="71"/>
      <c r="J27" s="69" t="s">
        <v>156</v>
      </c>
    </row>
    <row r="28" spans="1:10" ht="24.95" customHeight="1" x14ac:dyDescent="0.3">
      <c r="A28" s="14" t="s">
        <v>84</v>
      </c>
      <c r="B28" s="115"/>
      <c r="C28" s="115"/>
      <c r="D28" s="116"/>
      <c r="E28" s="38"/>
      <c r="F28" s="65"/>
      <c r="G28" s="66"/>
      <c r="H28" s="72"/>
      <c r="I28" s="73"/>
      <c r="J28" s="69"/>
    </row>
    <row r="29" spans="1:10" ht="24.95" customHeight="1" x14ac:dyDescent="0.3">
      <c r="A29" s="14" t="s">
        <v>86</v>
      </c>
      <c r="B29" s="121"/>
      <c r="C29" s="122"/>
      <c r="D29" s="123"/>
      <c r="E29" s="38"/>
      <c r="F29" s="65"/>
      <c r="G29" s="66"/>
      <c r="H29" s="72"/>
      <c r="I29" s="73"/>
      <c r="J29" s="74"/>
    </row>
    <row r="30" spans="1:10" ht="24.95" customHeight="1" x14ac:dyDescent="0.3">
      <c r="A30" s="14"/>
      <c r="B30" s="127"/>
      <c r="C30" s="128"/>
      <c r="D30" s="129"/>
      <c r="E30" s="38"/>
      <c r="F30" s="65"/>
      <c r="G30" s="66"/>
      <c r="H30" s="72"/>
      <c r="I30" s="73"/>
      <c r="J30" s="74"/>
    </row>
    <row r="31" spans="1:10" ht="24.95" customHeight="1" x14ac:dyDescent="0.3">
      <c r="A31" s="14"/>
      <c r="B31" s="127"/>
      <c r="C31" s="128"/>
      <c r="D31" s="129"/>
      <c r="E31" s="38"/>
      <c r="F31" s="65"/>
      <c r="G31" s="66"/>
      <c r="H31" s="72"/>
      <c r="I31" s="73"/>
      <c r="J31" s="74"/>
    </row>
    <row r="32" spans="1:10" ht="24.95" customHeight="1" x14ac:dyDescent="0.3">
      <c r="A32" s="14" t="s">
        <v>88</v>
      </c>
      <c r="B32" s="115" t="s">
        <v>89</v>
      </c>
      <c r="C32" s="115"/>
      <c r="D32" s="116"/>
      <c r="E32" s="75">
        <f>TRUNC(SUM(E25:E31),0)</f>
        <v>0</v>
      </c>
      <c r="F32" s="65"/>
      <c r="G32" s="66"/>
      <c r="H32" s="72"/>
      <c r="I32" s="73"/>
      <c r="J32" s="69" t="s">
        <v>11</v>
      </c>
    </row>
    <row r="33" spans="1:10" ht="24.95" customHeight="1" x14ac:dyDescent="0.3">
      <c r="A33" s="14" t="s">
        <v>90</v>
      </c>
      <c r="B33" s="115" t="s">
        <v>91</v>
      </c>
      <c r="C33" s="115"/>
      <c r="D33" s="116"/>
      <c r="E33" s="75">
        <f>TRUNC(E32*H33,0)</f>
        <v>0</v>
      </c>
      <c r="F33" s="65" t="s">
        <v>148</v>
      </c>
      <c r="G33" s="66" t="s">
        <v>136</v>
      </c>
      <c r="H33" s="70">
        <v>0.1</v>
      </c>
      <c r="I33" s="71"/>
      <c r="J33" s="69" t="s">
        <v>11</v>
      </c>
    </row>
    <row r="34" spans="1:10" ht="24.95" customHeight="1" x14ac:dyDescent="0.3">
      <c r="A34" s="14" t="s">
        <v>92</v>
      </c>
      <c r="B34" s="117" t="s">
        <v>93</v>
      </c>
      <c r="C34" s="117"/>
      <c r="D34" s="118"/>
      <c r="E34" s="39">
        <f>TRUNC(E32+E33,0)</f>
        <v>0</v>
      </c>
      <c r="F34" s="76" t="s">
        <v>11</v>
      </c>
      <c r="G34" s="77"/>
      <c r="H34" s="78"/>
      <c r="I34" s="79"/>
      <c r="J34" s="80" t="s">
        <v>11</v>
      </c>
    </row>
    <row r="35" spans="1:10" ht="24.95" hidden="1" customHeight="1" outlineLevel="1" x14ac:dyDescent="0.3">
      <c r="A35" s="14"/>
      <c r="B35" s="124"/>
      <c r="C35" s="125"/>
      <c r="D35" s="126"/>
      <c r="E35" s="81"/>
      <c r="F35" s="65"/>
      <c r="G35" s="82"/>
      <c r="H35" s="83"/>
      <c r="I35" s="83"/>
      <c r="J35" s="84"/>
    </row>
    <row r="36" spans="1:10" ht="24.95" hidden="1" customHeight="1" outlineLevel="1" x14ac:dyDescent="0.3">
      <c r="A36" s="14"/>
      <c r="B36" s="124"/>
      <c r="C36" s="125"/>
      <c r="D36" s="126"/>
      <c r="E36" s="81"/>
      <c r="F36" s="65"/>
      <c r="G36" s="82"/>
      <c r="H36" s="83"/>
      <c r="I36" s="83"/>
      <c r="J36" s="84"/>
    </row>
    <row r="37" spans="1:10" ht="24.95" hidden="1" customHeight="1" outlineLevel="1" x14ac:dyDescent="0.3">
      <c r="A37" s="14"/>
      <c r="B37" s="124"/>
      <c r="C37" s="125"/>
      <c r="D37" s="126"/>
      <c r="E37" s="81"/>
      <c r="F37" s="65"/>
      <c r="G37" s="82"/>
      <c r="H37" s="83"/>
      <c r="I37" s="83"/>
      <c r="J37" s="84"/>
    </row>
    <row r="38" spans="1:10" ht="24.95" hidden="1" customHeight="1" outlineLevel="1" x14ac:dyDescent="0.3">
      <c r="A38" s="14"/>
      <c r="B38" s="130"/>
      <c r="C38" s="131"/>
      <c r="D38" s="132"/>
      <c r="E38" s="81"/>
      <c r="F38" s="65"/>
      <c r="G38" s="82"/>
      <c r="H38" s="83"/>
      <c r="I38" s="83"/>
      <c r="J38" s="84"/>
    </row>
    <row r="39" spans="1:10" ht="24.95" customHeight="1" collapsed="1" x14ac:dyDescent="0.3">
      <c r="A39" s="14" t="s">
        <v>94</v>
      </c>
      <c r="B39" s="117" t="s">
        <v>182</v>
      </c>
      <c r="C39" s="117"/>
      <c r="D39" s="118"/>
      <c r="E39" s="39">
        <f>TRUNC(SUM(E34:E38),0)</f>
        <v>0</v>
      </c>
      <c r="F39" s="76"/>
      <c r="G39" s="85"/>
      <c r="H39" s="78"/>
      <c r="I39" s="78"/>
      <c r="J39" s="80"/>
    </row>
  </sheetData>
  <mergeCells count="23">
    <mergeCell ref="B33:D33"/>
    <mergeCell ref="B34:D34"/>
    <mergeCell ref="B39:D39"/>
    <mergeCell ref="B25:D25"/>
    <mergeCell ref="B26:D26"/>
    <mergeCell ref="B27:D27"/>
    <mergeCell ref="B28:D28"/>
    <mergeCell ref="B29:D29"/>
    <mergeCell ref="B32:D32"/>
    <mergeCell ref="B35:D35"/>
    <mergeCell ref="B30:D30"/>
    <mergeCell ref="B37:D37"/>
    <mergeCell ref="B38:D38"/>
    <mergeCell ref="B36:D36"/>
    <mergeCell ref="B31:D31"/>
    <mergeCell ref="B1:J1"/>
    <mergeCell ref="F2:J2"/>
    <mergeCell ref="B3:D3"/>
    <mergeCell ref="B4:B24"/>
    <mergeCell ref="C4:C7"/>
    <mergeCell ref="C8:C10"/>
    <mergeCell ref="C11:C24"/>
    <mergeCell ref="F3:I3"/>
  </mergeCells>
  <phoneticPr fontId="3" type="noConversion"/>
  <printOptions horizontalCentered="1"/>
  <pageMargins left="0.25" right="0.25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50"/>
  </sheetPr>
  <dimension ref="A1:O30"/>
  <sheetViews>
    <sheetView view="pageBreakPreview" zoomScale="85" zoomScaleSheetLayoutView="85" workbookViewId="0">
      <pane ySplit="4" topLeftCell="A5" activePane="bottomLeft" state="frozen"/>
      <selection pane="bottomLeft" activeCell="B3" sqref="B3:C4"/>
    </sheetView>
  </sheetViews>
  <sheetFormatPr defaultRowHeight="16.5" x14ac:dyDescent="0.3"/>
  <cols>
    <col min="1" max="1" width="3.625" style="47" customWidth="1"/>
    <col min="2" max="2" width="4.125" style="56" customWidth="1"/>
    <col min="3" max="3" width="27.125" style="56" customWidth="1"/>
    <col min="4" max="4" width="30.625" style="56" customWidth="1"/>
    <col min="5" max="5" width="6.625" style="62" customWidth="1"/>
    <col min="6" max="6" width="8.625" style="62" customWidth="1"/>
    <col min="7" max="7" width="11.625" style="56" customWidth="1"/>
    <col min="8" max="8" width="13.625" style="56" customWidth="1"/>
    <col min="9" max="9" width="11.625" style="56" customWidth="1"/>
    <col min="10" max="10" width="13.625" style="56" customWidth="1"/>
    <col min="11" max="11" width="11.625" style="56" customWidth="1"/>
    <col min="12" max="12" width="13.625" style="56" customWidth="1"/>
    <col min="13" max="13" width="11.625" style="56" customWidth="1"/>
    <col min="14" max="14" width="13.625" style="56" customWidth="1"/>
    <col min="15" max="15" width="16.625" style="56" customWidth="1"/>
    <col min="16" max="16384" width="9" style="56"/>
  </cols>
  <sheetData>
    <row r="1" spans="2:15" ht="30" customHeight="1" x14ac:dyDescent="0.3">
      <c r="B1" s="133" t="s">
        <v>159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2:15" ht="28.5" customHeight="1" x14ac:dyDescent="0.3">
      <c r="B2" s="37" t="str">
        <f>세부내역서!B2</f>
        <v>[ 대학 체육시설 부지 인허가 및 설계 용역 ]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28.5" customHeight="1" x14ac:dyDescent="0.3">
      <c r="B3" s="139" t="s">
        <v>152</v>
      </c>
      <c r="C3" s="140"/>
      <c r="D3" s="134" t="s">
        <v>2</v>
      </c>
      <c r="E3" s="135" t="s">
        <v>3</v>
      </c>
      <c r="F3" s="135" t="s">
        <v>4</v>
      </c>
      <c r="G3" s="137" t="s">
        <v>5</v>
      </c>
      <c r="H3" s="138"/>
      <c r="I3" s="137" t="s">
        <v>8</v>
      </c>
      <c r="J3" s="138"/>
      <c r="K3" s="137" t="s">
        <v>9</v>
      </c>
      <c r="L3" s="138"/>
      <c r="M3" s="134" t="s">
        <v>10</v>
      </c>
      <c r="N3" s="134"/>
      <c r="O3" s="134" t="s">
        <v>132</v>
      </c>
    </row>
    <row r="4" spans="2:15" ht="28.5" customHeight="1" x14ac:dyDescent="0.3">
      <c r="B4" s="141"/>
      <c r="C4" s="142"/>
      <c r="D4" s="134"/>
      <c r="E4" s="136"/>
      <c r="F4" s="136"/>
      <c r="G4" s="57" t="s">
        <v>6</v>
      </c>
      <c r="H4" s="57" t="s">
        <v>7</v>
      </c>
      <c r="I4" s="57" t="s">
        <v>6</v>
      </c>
      <c r="J4" s="57" t="s">
        <v>7</v>
      </c>
      <c r="K4" s="57" t="s">
        <v>6</v>
      </c>
      <c r="L4" s="57" t="s">
        <v>7</v>
      </c>
      <c r="M4" s="57" t="s">
        <v>6</v>
      </c>
      <c r="N4" s="57" t="s">
        <v>7</v>
      </c>
      <c r="O4" s="134"/>
    </row>
    <row r="5" spans="2:15" ht="28.5" customHeight="1" x14ac:dyDescent="0.3">
      <c r="B5" s="90" t="str">
        <f>세부내역서!B5</f>
        <v>1. 개발제한구역 관리계획 변경</v>
      </c>
      <c r="C5" s="58"/>
      <c r="D5" s="58"/>
      <c r="E5" s="18" t="s">
        <v>157</v>
      </c>
      <c r="F5" s="18">
        <v>1</v>
      </c>
      <c r="G5" s="17">
        <f>세부내역서!H5</f>
        <v>0</v>
      </c>
      <c r="H5" s="17">
        <f t="shared" ref="H5:H29" si="0">TRUNC(G5*F5, 0)</f>
        <v>0</v>
      </c>
      <c r="I5" s="17">
        <f>세부내역서!J5</f>
        <v>0</v>
      </c>
      <c r="J5" s="17">
        <f>TRUNC(I5*F5, 0)</f>
        <v>0</v>
      </c>
      <c r="K5" s="17">
        <f>세부내역서!L5</f>
        <v>0</v>
      </c>
      <c r="L5" s="17">
        <f>TRUNC(K5*F5, 0)</f>
        <v>0</v>
      </c>
      <c r="M5" s="16">
        <f t="shared" ref="M5:N29" si="1">TRUNC(G5+I5+K5, 0)</f>
        <v>0</v>
      </c>
      <c r="N5" s="16">
        <f t="shared" si="1"/>
        <v>0</v>
      </c>
      <c r="O5" s="16"/>
    </row>
    <row r="6" spans="2:15" ht="28.5" customHeight="1" x14ac:dyDescent="0.3">
      <c r="B6" s="90" t="str">
        <f>세부내역서!B9</f>
        <v>2.도시관리계획 변경</v>
      </c>
      <c r="C6" s="58"/>
      <c r="D6" s="58"/>
      <c r="E6" s="59" t="s">
        <v>157</v>
      </c>
      <c r="F6" s="18">
        <v>1</v>
      </c>
      <c r="G6" s="17">
        <f>세부내역서!H9</f>
        <v>0</v>
      </c>
      <c r="H6" s="17">
        <f t="shared" si="0"/>
        <v>0</v>
      </c>
      <c r="I6" s="17">
        <f>세부내역서!J9</f>
        <v>0</v>
      </c>
      <c r="J6" s="17">
        <f t="shared" ref="J6:J29" si="2">TRUNC(I6*F6, 0)</f>
        <v>0</v>
      </c>
      <c r="K6" s="17">
        <f>세부내역서!L9</f>
        <v>0</v>
      </c>
      <c r="L6" s="17">
        <f t="shared" ref="L6:L29" si="3">TRUNC(K6*F6, 0)</f>
        <v>0</v>
      </c>
      <c r="M6" s="16"/>
      <c r="N6" s="16">
        <f t="shared" si="1"/>
        <v>0</v>
      </c>
      <c r="O6" s="15"/>
    </row>
    <row r="7" spans="2:15" ht="28.5" customHeight="1" x14ac:dyDescent="0.3">
      <c r="B7" s="90" t="str">
        <f>세부내역서!B13</f>
        <v>3.도시계획시설결정 및 실시계획인가 변경</v>
      </c>
      <c r="C7" s="58"/>
      <c r="D7" s="58"/>
      <c r="E7" s="59" t="s">
        <v>135</v>
      </c>
      <c r="F7" s="18">
        <v>1</v>
      </c>
      <c r="G7" s="17">
        <f>세부내역서!H13</f>
        <v>0</v>
      </c>
      <c r="H7" s="17">
        <f t="shared" si="0"/>
        <v>0</v>
      </c>
      <c r="I7" s="17">
        <f>세부내역서!J13</f>
        <v>0</v>
      </c>
      <c r="J7" s="17">
        <f t="shared" si="2"/>
        <v>0</v>
      </c>
      <c r="K7" s="17">
        <f>세부내역서!L13</f>
        <v>0</v>
      </c>
      <c r="L7" s="17">
        <f t="shared" si="3"/>
        <v>0</v>
      </c>
      <c r="M7" s="16">
        <f t="shared" si="1"/>
        <v>0</v>
      </c>
      <c r="N7" s="16">
        <f t="shared" si="1"/>
        <v>0</v>
      </c>
      <c r="O7" s="15"/>
    </row>
    <row r="8" spans="2:15" ht="28.5" customHeight="1" x14ac:dyDescent="0.3">
      <c r="B8" s="90" t="str">
        <f>세부내역서!B17</f>
        <v>4. 개발행위허가(건축허가)</v>
      </c>
      <c r="C8" s="58"/>
      <c r="D8" s="58"/>
      <c r="E8" s="59" t="s">
        <v>135</v>
      </c>
      <c r="F8" s="18">
        <v>1</v>
      </c>
      <c r="G8" s="17">
        <f>세부내역서!H17</f>
        <v>0</v>
      </c>
      <c r="H8" s="17">
        <f t="shared" si="0"/>
        <v>0</v>
      </c>
      <c r="I8" s="17">
        <f>세부내역서!J17</f>
        <v>0</v>
      </c>
      <c r="J8" s="17">
        <f t="shared" si="2"/>
        <v>0</v>
      </c>
      <c r="K8" s="17">
        <f>세부내역서!L17</f>
        <v>0</v>
      </c>
      <c r="L8" s="17">
        <f t="shared" si="3"/>
        <v>0</v>
      </c>
      <c r="M8" s="16">
        <f t="shared" si="1"/>
        <v>0</v>
      </c>
      <c r="N8" s="16">
        <f t="shared" si="1"/>
        <v>0</v>
      </c>
      <c r="O8" s="15"/>
    </row>
    <row r="9" spans="2:15" ht="28.5" customHeight="1" x14ac:dyDescent="0.3">
      <c r="B9" s="90" t="str">
        <f>세부내역서!B25</f>
        <v>5. 관리동 실시설계도서 작성</v>
      </c>
      <c r="C9" s="58"/>
      <c r="D9" s="58"/>
      <c r="E9" s="59" t="s">
        <v>135</v>
      </c>
      <c r="F9" s="18">
        <v>1</v>
      </c>
      <c r="G9" s="17">
        <f>세부내역서!H25</f>
        <v>0</v>
      </c>
      <c r="H9" s="17">
        <f t="shared" ref="H9:H10" si="4">TRUNC(G9*F9, 0)</f>
        <v>0</v>
      </c>
      <c r="I9" s="17">
        <f>세부내역서!J25</f>
        <v>0</v>
      </c>
      <c r="J9" s="17">
        <f t="shared" ref="J9:J10" si="5">TRUNC(I9*F9, 0)</f>
        <v>0</v>
      </c>
      <c r="K9" s="17">
        <f>세부내역서!L25</f>
        <v>0</v>
      </c>
      <c r="L9" s="17">
        <f t="shared" ref="L9:L10" si="6">TRUNC(K9*F9, 0)</f>
        <v>0</v>
      </c>
      <c r="M9" s="16">
        <f t="shared" ref="M9" si="7">TRUNC(G9+I9+K9, 0)</f>
        <v>0</v>
      </c>
      <c r="N9" s="16">
        <f t="shared" ref="N9:N10" si="8">TRUNC(H9+J9+L9, 0)</f>
        <v>0</v>
      </c>
      <c r="O9" s="15"/>
    </row>
    <row r="10" spans="2:15" ht="28.5" customHeight="1" x14ac:dyDescent="0.3">
      <c r="B10" s="90" t="str">
        <f>세부내역서!B30</f>
        <v>6. 테니스장 개선 실시설계 도서 작성</v>
      </c>
      <c r="C10" s="58"/>
      <c r="D10" s="58"/>
      <c r="E10" s="59" t="s">
        <v>135</v>
      </c>
      <c r="F10" s="18">
        <v>1</v>
      </c>
      <c r="G10" s="17">
        <f>세부내역서!H30</f>
        <v>0</v>
      </c>
      <c r="H10" s="17">
        <f t="shared" si="4"/>
        <v>0</v>
      </c>
      <c r="I10" s="17">
        <f>세부내역서!J30</f>
        <v>0</v>
      </c>
      <c r="J10" s="17">
        <f t="shared" si="5"/>
        <v>0</v>
      </c>
      <c r="K10" s="17">
        <f>세부내역서!L30</f>
        <v>0</v>
      </c>
      <c r="L10" s="17">
        <f t="shared" si="6"/>
        <v>0</v>
      </c>
      <c r="M10" s="16">
        <f>TRUNC(G10+I10+K10, 0)</f>
        <v>0</v>
      </c>
      <c r="N10" s="16">
        <f t="shared" si="8"/>
        <v>0</v>
      </c>
      <c r="O10" s="15"/>
    </row>
    <row r="11" spans="2:15" ht="28.5" customHeight="1" x14ac:dyDescent="0.3">
      <c r="B11" s="156" t="s">
        <v>181</v>
      </c>
      <c r="C11" s="58"/>
      <c r="D11" s="58"/>
      <c r="E11" s="59" t="s">
        <v>135</v>
      </c>
      <c r="F11" s="18">
        <v>1</v>
      </c>
      <c r="G11" s="17">
        <f>세부내역서!H35</f>
        <v>0</v>
      </c>
      <c r="H11" s="17">
        <f t="shared" si="0"/>
        <v>0</v>
      </c>
      <c r="I11" s="17">
        <f>세부내역서!J35</f>
        <v>0</v>
      </c>
      <c r="J11" s="17">
        <f t="shared" si="2"/>
        <v>0</v>
      </c>
      <c r="K11" s="17">
        <f>세부내역서!L35</f>
        <v>0</v>
      </c>
      <c r="L11" s="17">
        <f t="shared" si="3"/>
        <v>0</v>
      </c>
      <c r="M11" s="16">
        <f t="shared" si="1"/>
        <v>0</v>
      </c>
      <c r="N11" s="16">
        <f t="shared" si="1"/>
        <v>0</v>
      </c>
      <c r="O11" s="16"/>
    </row>
    <row r="12" spans="2:15" ht="28.5" customHeight="1" x14ac:dyDescent="0.3">
      <c r="B12" s="58"/>
      <c r="C12" s="58"/>
      <c r="D12" s="58"/>
      <c r="E12" s="59"/>
      <c r="F12" s="18"/>
      <c r="G12" s="17"/>
      <c r="H12" s="17">
        <f t="shared" si="0"/>
        <v>0</v>
      </c>
      <c r="I12" s="17"/>
      <c r="J12" s="17">
        <f t="shared" si="2"/>
        <v>0</v>
      </c>
      <c r="K12" s="17"/>
      <c r="L12" s="17">
        <f t="shared" si="3"/>
        <v>0</v>
      </c>
      <c r="M12" s="16">
        <f t="shared" si="1"/>
        <v>0</v>
      </c>
      <c r="N12" s="16">
        <f t="shared" si="1"/>
        <v>0</v>
      </c>
      <c r="O12" s="16"/>
    </row>
    <row r="13" spans="2:15" ht="28.5" customHeight="1" x14ac:dyDescent="0.3">
      <c r="B13" s="58"/>
      <c r="C13" s="58"/>
      <c r="D13" s="58"/>
      <c r="E13" s="59"/>
      <c r="F13" s="18"/>
      <c r="G13" s="17"/>
      <c r="H13" s="17">
        <f t="shared" si="0"/>
        <v>0</v>
      </c>
      <c r="I13" s="17"/>
      <c r="J13" s="17">
        <f t="shared" si="2"/>
        <v>0</v>
      </c>
      <c r="K13" s="17"/>
      <c r="L13" s="17">
        <f t="shared" si="3"/>
        <v>0</v>
      </c>
      <c r="M13" s="16">
        <f t="shared" si="1"/>
        <v>0</v>
      </c>
      <c r="N13" s="16">
        <f t="shared" si="1"/>
        <v>0</v>
      </c>
      <c r="O13" s="16"/>
    </row>
    <row r="14" spans="2:15" ht="28.5" customHeight="1" x14ac:dyDescent="0.3">
      <c r="B14" s="58"/>
      <c r="C14" s="58"/>
      <c r="D14" s="58"/>
      <c r="E14" s="18"/>
      <c r="F14" s="18"/>
      <c r="G14" s="17"/>
      <c r="H14" s="17">
        <f t="shared" si="0"/>
        <v>0</v>
      </c>
      <c r="I14" s="17"/>
      <c r="J14" s="17">
        <f t="shared" si="2"/>
        <v>0</v>
      </c>
      <c r="K14" s="17"/>
      <c r="L14" s="17">
        <f t="shared" si="3"/>
        <v>0</v>
      </c>
      <c r="M14" s="16">
        <f t="shared" si="1"/>
        <v>0</v>
      </c>
      <c r="N14" s="16">
        <f t="shared" si="1"/>
        <v>0</v>
      </c>
      <c r="O14" s="16"/>
    </row>
    <row r="15" spans="2:15" ht="28.5" customHeight="1" x14ac:dyDescent="0.3">
      <c r="B15" s="58"/>
      <c r="C15" s="58"/>
      <c r="D15" s="58"/>
      <c r="E15" s="18"/>
      <c r="F15" s="18"/>
      <c r="G15" s="17"/>
      <c r="H15" s="17">
        <f t="shared" si="0"/>
        <v>0</v>
      </c>
      <c r="I15" s="17"/>
      <c r="J15" s="17">
        <f t="shared" si="2"/>
        <v>0</v>
      </c>
      <c r="K15" s="17"/>
      <c r="L15" s="17">
        <f t="shared" si="3"/>
        <v>0</v>
      </c>
      <c r="M15" s="16">
        <f t="shared" si="1"/>
        <v>0</v>
      </c>
      <c r="N15" s="16">
        <f t="shared" si="1"/>
        <v>0</v>
      </c>
      <c r="O15" s="16"/>
    </row>
    <row r="16" spans="2:15" ht="28.5" customHeight="1" x14ac:dyDescent="0.3">
      <c r="B16" s="58"/>
      <c r="C16" s="58"/>
      <c r="D16" s="58"/>
      <c r="E16" s="18"/>
      <c r="F16" s="18"/>
      <c r="G16" s="17"/>
      <c r="H16" s="17">
        <f t="shared" si="0"/>
        <v>0</v>
      </c>
      <c r="I16" s="17"/>
      <c r="J16" s="17">
        <f t="shared" si="2"/>
        <v>0</v>
      </c>
      <c r="K16" s="17"/>
      <c r="L16" s="17">
        <f t="shared" si="3"/>
        <v>0</v>
      </c>
      <c r="M16" s="16">
        <f t="shared" si="1"/>
        <v>0</v>
      </c>
      <c r="N16" s="16">
        <f t="shared" si="1"/>
        <v>0</v>
      </c>
      <c r="O16" s="16"/>
    </row>
    <row r="17" spans="1:15" ht="28.5" customHeight="1" x14ac:dyDescent="0.3">
      <c r="B17" s="58"/>
      <c r="C17" s="58"/>
      <c r="D17" s="58"/>
      <c r="E17" s="18"/>
      <c r="F17" s="18"/>
      <c r="G17" s="17"/>
      <c r="H17" s="17">
        <f t="shared" si="0"/>
        <v>0</v>
      </c>
      <c r="I17" s="17"/>
      <c r="J17" s="17">
        <f t="shared" si="2"/>
        <v>0</v>
      </c>
      <c r="K17" s="17"/>
      <c r="L17" s="17">
        <f t="shared" si="3"/>
        <v>0</v>
      </c>
      <c r="M17" s="16">
        <f t="shared" si="1"/>
        <v>0</v>
      </c>
      <c r="N17" s="16">
        <f t="shared" si="1"/>
        <v>0</v>
      </c>
      <c r="O17" s="16"/>
    </row>
    <row r="18" spans="1:15" ht="28.5" customHeight="1" x14ac:dyDescent="0.3">
      <c r="B18" s="58"/>
      <c r="C18" s="58"/>
      <c r="D18" s="58"/>
      <c r="E18" s="18"/>
      <c r="F18" s="18"/>
      <c r="G18" s="17"/>
      <c r="H18" s="17">
        <f t="shared" ref="H18" si="9">TRUNC(G18*F18, 0)</f>
        <v>0</v>
      </c>
      <c r="I18" s="17"/>
      <c r="J18" s="17">
        <f t="shared" ref="J18" si="10">TRUNC(I18*F18, 0)</f>
        <v>0</v>
      </c>
      <c r="K18" s="17"/>
      <c r="L18" s="17">
        <f t="shared" ref="L18" si="11">TRUNC(K18*F18, 0)</f>
        <v>0</v>
      </c>
      <c r="M18" s="16">
        <f t="shared" si="1"/>
        <v>0</v>
      </c>
      <c r="N18" s="16">
        <f t="shared" ref="N18" si="12">TRUNC(H18+J18+L18, 0)</f>
        <v>0</v>
      </c>
      <c r="O18" s="16"/>
    </row>
    <row r="19" spans="1:15" ht="28.5" customHeight="1" x14ac:dyDescent="0.3">
      <c r="B19" s="58"/>
      <c r="C19" s="58"/>
      <c r="D19" s="58"/>
      <c r="E19" s="18"/>
      <c r="F19" s="18"/>
      <c r="G19" s="17"/>
      <c r="H19" s="17">
        <f t="shared" si="0"/>
        <v>0</v>
      </c>
      <c r="I19" s="17"/>
      <c r="J19" s="17">
        <f t="shared" si="2"/>
        <v>0</v>
      </c>
      <c r="K19" s="17"/>
      <c r="L19" s="17">
        <f t="shared" si="3"/>
        <v>0</v>
      </c>
      <c r="M19" s="16">
        <f t="shared" si="1"/>
        <v>0</v>
      </c>
      <c r="N19" s="16">
        <f t="shared" si="1"/>
        <v>0</v>
      </c>
      <c r="O19" s="16"/>
    </row>
    <row r="20" spans="1:15" ht="28.5" customHeight="1" x14ac:dyDescent="0.3">
      <c r="B20" s="58"/>
      <c r="C20" s="58"/>
      <c r="D20" s="58"/>
      <c r="E20" s="18"/>
      <c r="F20" s="18"/>
      <c r="G20" s="17"/>
      <c r="H20" s="17">
        <f t="shared" si="0"/>
        <v>0</v>
      </c>
      <c r="I20" s="17"/>
      <c r="J20" s="17">
        <f t="shared" si="2"/>
        <v>0</v>
      </c>
      <c r="K20" s="17"/>
      <c r="L20" s="17">
        <f t="shared" si="3"/>
        <v>0</v>
      </c>
      <c r="M20" s="16">
        <f t="shared" si="1"/>
        <v>0</v>
      </c>
      <c r="N20" s="16">
        <f t="shared" si="1"/>
        <v>0</v>
      </c>
      <c r="O20" s="16"/>
    </row>
    <row r="21" spans="1:15" ht="28.5" customHeight="1" x14ac:dyDescent="0.3">
      <c r="B21" s="58"/>
      <c r="C21" s="58"/>
      <c r="D21" s="58"/>
      <c r="E21" s="18"/>
      <c r="F21" s="18"/>
      <c r="G21" s="17"/>
      <c r="H21" s="17">
        <f t="shared" si="0"/>
        <v>0</v>
      </c>
      <c r="I21" s="17"/>
      <c r="J21" s="17">
        <f t="shared" si="2"/>
        <v>0</v>
      </c>
      <c r="K21" s="17"/>
      <c r="L21" s="17">
        <f t="shared" si="3"/>
        <v>0</v>
      </c>
      <c r="M21" s="16">
        <f t="shared" si="1"/>
        <v>0</v>
      </c>
      <c r="N21" s="16">
        <f t="shared" si="1"/>
        <v>0</v>
      </c>
      <c r="O21" s="16"/>
    </row>
    <row r="22" spans="1:15" ht="28.5" customHeight="1" x14ac:dyDescent="0.3">
      <c r="B22" s="58"/>
      <c r="C22" s="58"/>
      <c r="D22" s="58"/>
      <c r="E22" s="18"/>
      <c r="F22" s="18"/>
      <c r="G22" s="17"/>
      <c r="H22" s="17">
        <f t="shared" ref="H22:H23" si="13">TRUNC(G22*F22, 0)</f>
        <v>0</v>
      </c>
      <c r="I22" s="17"/>
      <c r="J22" s="17">
        <f t="shared" ref="J22:J23" si="14">TRUNC(I22*F22, 0)</f>
        <v>0</v>
      </c>
      <c r="K22" s="17"/>
      <c r="L22" s="17">
        <f t="shared" ref="L22:L23" si="15">TRUNC(K22*F22, 0)</f>
        <v>0</v>
      </c>
      <c r="M22" s="16">
        <f t="shared" si="1"/>
        <v>0</v>
      </c>
      <c r="N22" s="16">
        <f t="shared" ref="N22:N23" si="16">TRUNC(H22+J22+L22, 0)</f>
        <v>0</v>
      </c>
      <c r="O22" s="16"/>
    </row>
    <row r="23" spans="1:15" ht="28.5" customHeight="1" x14ac:dyDescent="0.3">
      <c r="B23" s="58"/>
      <c r="C23" s="58"/>
      <c r="D23" s="58"/>
      <c r="E23" s="18"/>
      <c r="F23" s="18"/>
      <c r="G23" s="17"/>
      <c r="H23" s="17">
        <f t="shared" si="13"/>
        <v>0</v>
      </c>
      <c r="I23" s="17"/>
      <c r="J23" s="17">
        <f t="shared" si="14"/>
        <v>0</v>
      </c>
      <c r="K23" s="17"/>
      <c r="L23" s="17">
        <f t="shared" si="15"/>
        <v>0</v>
      </c>
      <c r="M23" s="16">
        <f t="shared" si="1"/>
        <v>0</v>
      </c>
      <c r="N23" s="16">
        <f t="shared" si="16"/>
        <v>0</v>
      </c>
      <c r="O23" s="16"/>
    </row>
    <row r="24" spans="1:15" ht="28.5" customHeight="1" x14ac:dyDescent="0.3">
      <c r="B24" s="58"/>
      <c r="C24" s="58"/>
      <c r="D24" s="58"/>
      <c r="E24" s="18"/>
      <c r="F24" s="18"/>
      <c r="G24" s="17"/>
      <c r="H24" s="17">
        <f t="shared" si="0"/>
        <v>0</v>
      </c>
      <c r="I24" s="17"/>
      <c r="J24" s="17">
        <f t="shared" si="2"/>
        <v>0</v>
      </c>
      <c r="K24" s="17"/>
      <c r="L24" s="17">
        <f t="shared" si="3"/>
        <v>0</v>
      </c>
      <c r="M24" s="16">
        <f t="shared" si="1"/>
        <v>0</v>
      </c>
      <c r="N24" s="16">
        <f t="shared" si="1"/>
        <v>0</v>
      </c>
      <c r="O24" s="16"/>
    </row>
    <row r="25" spans="1:15" ht="28.5" customHeight="1" x14ac:dyDescent="0.3">
      <c r="B25" s="58"/>
      <c r="C25" s="58"/>
      <c r="D25" s="58"/>
      <c r="E25" s="18"/>
      <c r="F25" s="18"/>
      <c r="G25" s="17"/>
      <c r="H25" s="17">
        <f t="shared" si="0"/>
        <v>0</v>
      </c>
      <c r="I25" s="17"/>
      <c r="J25" s="17">
        <f t="shared" si="2"/>
        <v>0</v>
      </c>
      <c r="K25" s="17"/>
      <c r="L25" s="17">
        <f t="shared" si="3"/>
        <v>0</v>
      </c>
      <c r="M25" s="16">
        <f t="shared" si="1"/>
        <v>0</v>
      </c>
      <c r="N25" s="16">
        <f t="shared" si="1"/>
        <v>0</v>
      </c>
      <c r="O25" s="16"/>
    </row>
    <row r="26" spans="1:15" ht="28.5" customHeight="1" x14ac:dyDescent="0.3">
      <c r="B26" s="58"/>
      <c r="C26" s="58"/>
      <c r="D26" s="58"/>
      <c r="E26" s="18"/>
      <c r="F26" s="18"/>
      <c r="G26" s="17"/>
      <c r="H26" s="17">
        <f t="shared" si="0"/>
        <v>0</v>
      </c>
      <c r="I26" s="17"/>
      <c r="J26" s="17">
        <f t="shared" si="2"/>
        <v>0</v>
      </c>
      <c r="K26" s="17"/>
      <c r="L26" s="17">
        <f t="shared" si="3"/>
        <v>0</v>
      </c>
      <c r="M26" s="16">
        <f t="shared" si="1"/>
        <v>0</v>
      </c>
      <c r="N26" s="16">
        <f t="shared" si="1"/>
        <v>0</v>
      </c>
      <c r="O26" s="16"/>
    </row>
    <row r="27" spans="1:15" ht="28.5" customHeight="1" x14ac:dyDescent="0.3">
      <c r="B27" s="58"/>
      <c r="C27" s="58"/>
      <c r="D27" s="58"/>
      <c r="E27" s="18"/>
      <c r="F27" s="18"/>
      <c r="G27" s="17"/>
      <c r="H27" s="17">
        <f t="shared" si="0"/>
        <v>0</v>
      </c>
      <c r="I27" s="17"/>
      <c r="J27" s="17">
        <f t="shared" si="2"/>
        <v>0</v>
      </c>
      <c r="K27" s="17"/>
      <c r="L27" s="17">
        <f t="shared" si="3"/>
        <v>0</v>
      </c>
      <c r="M27" s="16">
        <f t="shared" si="1"/>
        <v>0</v>
      </c>
      <c r="N27" s="16">
        <f t="shared" si="1"/>
        <v>0</v>
      </c>
      <c r="O27" s="16"/>
    </row>
    <row r="28" spans="1:15" ht="28.5" customHeight="1" x14ac:dyDescent="0.3">
      <c r="B28" s="58"/>
      <c r="C28" s="58"/>
      <c r="D28" s="58"/>
      <c r="E28" s="18"/>
      <c r="F28" s="18"/>
      <c r="G28" s="17"/>
      <c r="H28" s="17">
        <f t="shared" ref="H28" si="17">TRUNC(G28*F28, 0)</f>
        <v>0</v>
      </c>
      <c r="I28" s="17"/>
      <c r="J28" s="17">
        <f t="shared" ref="J28" si="18">TRUNC(I28*F28, 0)</f>
        <v>0</v>
      </c>
      <c r="K28" s="17"/>
      <c r="L28" s="17">
        <f t="shared" ref="L28" si="19">TRUNC(K28*F28, 0)</f>
        <v>0</v>
      </c>
      <c r="M28" s="16">
        <f t="shared" si="1"/>
        <v>0</v>
      </c>
      <c r="N28" s="16">
        <f t="shared" ref="N28" si="20">TRUNC(H28+J28+L28, 0)</f>
        <v>0</v>
      </c>
      <c r="O28" s="16"/>
    </row>
    <row r="29" spans="1:15" ht="28.5" customHeight="1" x14ac:dyDescent="0.3">
      <c r="B29" s="58"/>
      <c r="C29" s="58"/>
      <c r="D29" s="58"/>
      <c r="E29" s="18"/>
      <c r="F29" s="18"/>
      <c r="G29" s="17"/>
      <c r="H29" s="17">
        <f t="shared" si="0"/>
        <v>0</v>
      </c>
      <c r="I29" s="17"/>
      <c r="J29" s="17">
        <f t="shared" si="2"/>
        <v>0</v>
      </c>
      <c r="K29" s="17"/>
      <c r="L29" s="17">
        <f t="shared" si="3"/>
        <v>0</v>
      </c>
      <c r="M29" s="16">
        <f t="shared" si="1"/>
        <v>0</v>
      </c>
      <c r="N29" s="16">
        <f t="shared" si="1"/>
        <v>0</v>
      </c>
      <c r="O29" s="16"/>
    </row>
    <row r="30" spans="1:15" s="61" customFormat="1" ht="28.5" customHeight="1" x14ac:dyDescent="0.3">
      <c r="A30" s="50"/>
      <c r="B30" s="60" t="s">
        <v>13</v>
      </c>
      <c r="C30" s="60"/>
      <c r="D30" s="60"/>
      <c r="E30" s="40"/>
      <c r="F30" s="40"/>
      <c r="G30" s="41"/>
      <c r="H30" s="42">
        <f>SUM(H5:H29)</f>
        <v>0</v>
      </c>
      <c r="I30" s="41"/>
      <c r="J30" s="42">
        <f>SUM(J5:J29)</f>
        <v>0</v>
      </c>
      <c r="K30" s="41"/>
      <c r="L30" s="42">
        <f>SUM(L5:L29)</f>
        <v>0</v>
      </c>
      <c r="M30" s="42"/>
      <c r="N30" s="42">
        <f>TRUNC(H30+J30+L30, 0)</f>
        <v>0</v>
      </c>
      <c r="O30" s="42"/>
    </row>
  </sheetData>
  <mergeCells count="10">
    <mergeCell ref="B1:O1"/>
    <mergeCell ref="D3:D4"/>
    <mergeCell ref="E3:E4"/>
    <mergeCell ref="F3:F4"/>
    <mergeCell ref="G3:H3"/>
    <mergeCell ref="I3:J3"/>
    <mergeCell ref="K3:L3"/>
    <mergeCell ref="M3:N3"/>
    <mergeCell ref="O3:O4"/>
    <mergeCell ref="B3:C4"/>
  </mergeCells>
  <phoneticPr fontId="3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61" fitToHeight="0" orientation="landscape" r:id="rId1"/>
  <rowBreaks count="1" manualBreakCount="1"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B1:P56"/>
  <sheetViews>
    <sheetView view="pageBreakPreview" zoomScale="85" zoomScaleSheetLayoutView="85" workbookViewId="0">
      <pane ySplit="4" topLeftCell="A5" activePane="bottomLeft" state="frozen"/>
      <selection pane="bottomLeft" activeCell="B3" sqref="B3:C4"/>
    </sheetView>
  </sheetViews>
  <sheetFormatPr defaultRowHeight="28.5" customHeight="1" x14ac:dyDescent="0.3"/>
  <cols>
    <col min="1" max="1" width="3.625" style="47" customWidth="1"/>
    <col min="2" max="2" width="4.125" style="47" customWidth="1"/>
    <col min="3" max="3" width="27.125" style="47" customWidth="1"/>
    <col min="4" max="4" width="30.625" style="47" customWidth="1"/>
    <col min="5" max="5" width="6.625" style="55" customWidth="1"/>
    <col min="6" max="6" width="8.625" style="55" customWidth="1"/>
    <col min="7" max="7" width="11.625" style="47" customWidth="1"/>
    <col min="8" max="8" width="13.625" style="47" customWidth="1"/>
    <col min="9" max="9" width="11.625" style="47" customWidth="1"/>
    <col min="10" max="10" width="13.625" style="47" customWidth="1"/>
    <col min="11" max="11" width="11.625" style="47" customWidth="1"/>
    <col min="12" max="12" width="13.625" style="47" customWidth="1"/>
    <col min="13" max="13" width="11.625" style="47" customWidth="1"/>
    <col min="14" max="14" width="13.625" style="47" customWidth="1"/>
    <col min="15" max="15" width="16.625" style="47" customWidth="1"/>
    <col min="16" max="16384" width="9" style="47"/>
  </cols>
  <sheetData>
    <row r="1" spans="2:16" ht="30" customHeight="1" x14ac:dyDescent="0.3">
      <c r="B1" s="143" t="s">
        <v>160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48"/>
    </row>
    <row r="2" spans="2:16" ht="28.5" customHeight="1" x14ac:dyDescent="0.3">
      <c r="B2" s="37" t="s">
        <v>178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6" ht="28.5" customHeight="1" x14ac:dyDescent="0.3">
      <c r="B3" s="149" t="s">
        <v>1</v>
      </c>
      <c r="C3" s="150"/>
      <c r="D3" s="144" t="s">
        <v>2</v>
      </c>
      <c r="E3" s="147" t="s">
        <v>3</v>
      </c>
      <c r="F3" s="147" t="s">
        <v>4</v>
      </c>
      <c r="G3" s="145" t="s">
        <v>5</v>
      </c>
      <c r="H3" s="146"/>
      <c r="I3" s="145" t="s">
        <v>8</v>
      </c>
      <c r="J3" s="146"/>
      <c r="K3" s="145" t="s">
        <v>9</v>
      </c>
      <c r="L3" s="146"/>
      <c r="M3" s="144" t="s">
        <v>10</v>
      </c>
      <c r="N3" s="144"/>
      <c r="O3" s="144" t="s">
        <v>132</v>
      </c>
    </row>
    <row r="4" spans="2:16" ht="28.5" customHeight="1" x14ac:dyDescent="0.3">
      <c r="B4" s="151"/>
      <c r="C4" s="152"/>
      <c r="D4" s="144"/>
      <c r="E4" s="148"/>
      <c r="F4" s="148"/>
      <c r="G4" s="49" t="s">
        <v>6</v>
      </c>
      <c r="H4" s="49" t="s">
        <v>7</v>
      </c>
      <c r="I4" s="49" t="s">
        <v>6</v>
      </c>
      <c r="J4" s="49" t="s">
        <v>7</v>
      </c>
      <c r="K4" s="49" t="s">
        <v>6</v>
      </c>
      <c r="L4" s="49" t="s">
        <v>7</v>
      </c>
      <c r="M4" s="49" t="s">
        <v>6</v>
      </c>
      <c r="N4" s="49" t="s">
        <v>7</v>
      </c>
      <c r="O4" s="144"/>
    </row>
    <row r="5" spans="2:16" s="95" customFormat="1" ht="28.5" customHeight="1" x14ac:dyDescent="0.3">
      <c r="B5" s="91" t="s">
        <v>172</v>
      </c>
      <c r="C5" s="91"/>
      <c r="D5" s="91"/>
      <c r="E5" s="92"/>
      <c r="F5" s="92"/>
      <c r="G5" s="93"/>
      <c r="H5" s="93">
        <f>SUM(H6:H8)</f>
        <v>0</v>
      </c>
      <c r="I5" s="93"/>
      <c r="J5" s="93">
        <f>SUM(J6:J8)</f>
        <v>0</v>
      </c>
      <c r="K5" s="93"/>
      <c r="L5" s="93">
        <f>SUM(L6:L8)</f>
        <v>0</v>
      </c>
      <c r="M5" s="94"/>
      <c r="N5" s="94">
        <f>SUM(N6:N8)</f>
        <v>0</v>
      </c>
      <c r="O5" s="94"/>
    </row>
    <row r="6" spans="2:16" ht="28.5" customHeight="1" x14ac:dyDescent="0.3">
      <c r="B6" s="52"/>
      <c r="C6" s="52" t="s">
        <v>165</v>
      </c>
      <c r="D6" s="52" t="s">
        <v>161</v>
      </c>
      <c r="E6" s="53" t="s">
        <v>164</v>
      </c>
      <c r="F6" s="46"/>
      <c r="G6" s="44"/>
      <c r="H6" s="44">
        <f t="shared" ref="H6:H24" si="0">TRUNC(G6*F6, 0)</f>
        <v>0</v>
      </c>
      <c r="I6" s="44"/>
      <c r="J6" s="44">
        <f t="shared" ref="J6:J24" si="1">TRUNC(I6*F6, 0)</f>
        <v>0</v>
      </c>
      <c r="K6" s="44"/>
      <c r="L6" s="44">
        <f t="shared" ref="L6:L24" si="2">TRUNC(K6*F6, 0)</f>
        <v>0</v>
      </c>
      <c r="M6" s="45"/>
      <c r="N6" s="45">
        <f t="shared" ref="N6:N24" si="3">TRUNC(H6+J6+L6, 0)</f>
        <v>0</v>
      </c>
      <c r="O6" s="54"/>
    </row>
    <row r="7" spans="2:16" ht="28.5" customHeight="1" x14ac:dyDescent="0.3">
      <c r="B7" s="52"/>
      <c r="C7" s="52"/>
      <c r="D7" s="52" t="s">
        <v>162</v>
      </c>
      <c r="E7" s="53" t="s">
        <v>164</v>
      </c>
      <c r="F7" s="46"/>
      <c r="G7" s="44"/>
      <c r="H7" s="44">
        <f t="shared" si="0"/>
        <v>0</v>
      </c>
      <c r="I7" s="44"/>
      <c r="J7" s="44">
        <f t="shared" si="1"/>
        <v>0</v>
      </c>
      <c r="K7" s="44"/>
      <c r="L7" s="44">
        <f t="shared" si="2"/>
        <v>0</v>
      </c>
      <c r="M7" s="45"/>
      <c r="N7" s="45">
        <f t="shared" si="3"/>
        <v>0</v>
      </c>
      <c r="O7" s="54"/>
    </row>
    <row r="8" spans="2:16" ht="28.5" customHeight="1" x14ac:dyDescent="0.3">
      <c r="B8" s="52"/>
      <c r="C8" s="52"/>
      <c r="D8" s="52" t="s">
        <v>163</v>
      </c>
      <c r="E8" s="53" t="s">
        <v>164</v>
      </c>
      <c r="F8" s="46"/>
      <c r="G8" s="44"/>
      <c r="H8" s="44">
        <f t="shared" si="0"/>
        <v>0</v>
      </c>
      <c r="I8" s="44"/>
      <c r="J8" s="44">
        <f t="shared" si="1"/>
        <v>0</v>
      </c>
      <c r="K8" s="44"/>
      <c r="L8" s="44">
        <f t="shared" si="2"/>
        <v>0</v>
      </c>
      <c r="M8" s="45"/>
      <c r="N8" s="45">
        <f t="shared" si="3"/>
        <v>0</v>
      </c>
      <c r="O8" s="54"/>
    </row>
    <row r="9" spans="2:16" s="96" customFormat="1" ht="28.5" customHeight="1" x14ac:dyDescent="0.3">
      <c r="B9" s="91" t="s">
        <v>166</v>
      </c>
      <c r="C9" s="91"/>
      <c r="D9" s="91"/>
      <c r="E9" s="92"/>
      <c r="F9" s="92"/>
      <c r="G9" s="93"/>
      <c r="H9" s="93">
        <f>SUM(H10:H12)</f>
        <v>0</v>
      </c>
      <c r="I9" s="93"/>
      <c r="J9" s="93">
        <f>SUM(J10:J12)</f>
        <v>0</v>
      </c>
      <c r="K9" s="93"/>
      <c r="L9" s="93">
        <f>SUM(L10:L12)</f>
        <v>0</v>
      </c>
      <c r="M9" s="94"/>
      <c r="N9" s="94">
        <f>SUM(N10:N12)</f>
        <v>0</v>
      </c>
      <c r="O9" s="94"/>
    </row>
    <row r="10" spans="2:16" ht="28.5" customHeight="1" x14ac:dyDescent="0.3">
      <c r="B10" s="52"/>
      <c r="C10" s="52" t="s">
        <v>165</v>
      </c>
      <c r="D10" s="52" t="s">
        <v>161</v>
      </c>
      <c r="E10" s="53" t="s">
        <v>164</v>
      </c>
      <c r="F10" s="46"/>
      <c r="G10" s="44"/>
      <c r="H10" s="44">
        <f t="shared" si="0"/>
        <v>0</v>
      </c>
      <c r="I10" s="44"/>
      <c r="J10" s="44">
        <f t="shared" si="1"/>
        <v>0</v>
      </c>
      <c r="K10" s="44"/>
      <c r="L10" s="44">
        <f t="shared" si="2"/>
        <v>0</v>
      </c>
      <c r="M10" s="45"/>
      <c r="N10" s="45">
        <f t="shared" si="3"/>
        <v>0</v>
      </c>
      <c r="O10" s="54"/>
    </row>
    <row r="11" spans="2:16" ht="28.5" customHeight="1" x14ac:dyDescent="0.3">
      <c r="B11" s="52"/>
      <c r="C11" s="52"/>
      <c r="D11" s="52" t="s">
        <v>162</v>
      </c>
      <c r="E11" s="53" t="s">
        <v>164</v>
      </c>
      <c r="F11" s="46"/>
      <c r="G11" s="44"/>
      <c r="H11" s="44">
        <f t="shared" si="0"/>
        <v>0</v>
      </c>
      <c r="I11" s="44"/>
      <c r="J11" s="44">
        <f t="shared" si="1"/>
        <v>0</v>
      </c>
      <c r="K11" s="44"/>
      <c r="L11" s="44">
        <f t="shared" si="2"/>
        <v>0</v>
      </c>
      <c r="M11" s="45"/>
      <c r="N11" s="45">
        <f t="shared" si="3"/>
        <v>0</v>
      </c>
      <c r="O11" s="54"/>
    </row>
    <row r="12" spans="2:16" ht="28.5" customHeight="1" x14ac:dyDescent="0.3">
      <c r="B12" s="52"/>
      <c r="C12" s="52"/>
      <c r="D12" s="52" t="s">
        <v>163</v>
      </c>
      <c r="E12" s="53" t="s">
        <v>164</v>
      </c>
      <c r="F12" s="46"/>
      <c r="G12" s="44"/>
      <c r="H12" s="44">
        <f t="shared" si="0"/>
        <v>0</v>
      </c>
      <c r="I12" s="44"/>
      <c r="J12" s="44">
        <f t="shared" si="1"/>
        <v>0</v>
      </c>
      <c r="K12" s="44"/>
      <c r="L12" s="44">
        <f t="shared" si="2"/>
        <v>0</v>
      </c>
      <c r="M12" s="45"/>
      <c r="N12" s="45">
        <f t="shared" si="3"/>
        <v>0</v>
      </c>
      <c r="O12" s="54"/>
    </row>
    <row r="13" spans="2:16" s="96" customFormat="1" ht="28.5" customHeight="1" x14ac:dyDescent="0.3">
      <c r="B13" s="91" t="s">
        <v>167</v>
      </c>
      <c r="C13" s="91"/>
      <c r="D13" s="91"/>
      <c r="E13" s="92"/>
      <c r="F13" s="92"/>
      <c r="G13" s="93"/>
      <c r="H13" s="93">
        <f>SUM(H14:H16)</f>
        <v>0</v>
      </c>
      <c r="I13" s="93"/>
      <c r="J13" s="93">
        <f>SUM(J14:J16)</f>
        <v>0</v>
      </c>
      <c r="K13" s="93"/>
      <c r="L13" s="93">
        <f>SUM(L14:L16)</f>
        <v>0</v>
      </c>
      <c r="M13" s="94"/>
      <c r="N13" s="94">
        <f>SUM(N14:N16)</f>
        <v>0</v>
      </c>
      <c r="O13" s="94"/>
    </row>
    <row r="14" spans="2:16" ht="28.5" customHeight="1" x14ac:dyDescent="0.3">
      <c r="B14" s="52"/>
      <c r="C14" s="52" t="s">
        <v>165</v>
      </c>
      <c r="D14" s="52" t="s">
        <v>161</v>
      </c>
      <c r="E14" s="53" t="s">
        <v>164</v>
      </c>
      <c r="F14" s="46"/>
      <c r="G14" s="44"/>
      <c r="H14" s="44">
        <f t="shared" si="0"/>
        <v>0</v>
      </c>
      <c r="I14" s="44"/>
      <c r="J14" s="44">
        <f t="shared" si="1"/>
        <v>0</v>
      </c>
      <c r="K14" s="44"/>
      <c r="L14" s="44">
        <f t="shared" si="2"/>
        <v>0</v>
      </c>
      <c r="M14" s="45"/>
      <c r="N14" s="45">
        <f t="shared" si="3"/>
        <v>0</v>
      </c>
      <c r="O14" s="54"/>
    </row>
    <row r="15" spans="2:16" ht="28.5" customHeight="1" x14ac:dyDescent="0.3">
      <c r="B15" s="52"/>
      <c r="C15" s="52"/>
      <c r="D15" s="52" t="s">
        <v>162</v>
      </c>
      <c r="E15" s="53" t="s">
        <v>164</v>
      </c>
      <c r="F15" s="46"/>
      <c r="G15" s="44"/>
      <c r="H15" s="44">
        <f t="shared" si="0"/>
        <v>0</v>
      </c>
      <c r="I15" s="44"/>
      <c r="J15" s="44">
        <f t="shared" si="1"/>
        <v>0</v>
      </c>
      <c r="K15" s="44"/>
      <c r="L15" s="44">
        <f t="shared" si="2"/>
        <v>0</v>
      </c>
      <c r="M15" s="45"/>
      <c r="N15" s="45">
        <f t="shared" si="3"/>
        <v>0</v>
      </c>
      <c r="O15" s="54"/>
    </row>
    <row r="16" spans="2:16" ht="28.5" customHeight="1" x14ac:dyDescent="0.3">
      <c r="B16" s="52"/>
      <c r="C16" s="52"/>
      <c r="D16" s="52" t="s">
        <v>163</v>
      </c>
      <c r="E16" s="53" t="s">
        <v>164</v>
      </c>
      <c r="F16" s="46"/>
      <c r="G16" s="44"/>
      <c r="H16" s="44">
        <f t="shared" si="0"/>
        <v>0</v>
      </c>
      <c r="I16" s="44"/>
      <c r="J16" s="44">
        <f t="shared" si="1"/>
        <v>0</v>
      </c>
      <c r="K16" s="44"/>
      <c r="L16" s="44">
        <f t="shared" si="2"/>
        <v>0</v>
      </c>
      <c r="M16" s="45"/>
      <c r="N16" s="45">
        <f t="shared" si="3"/>
        <v>0</v>
      </c>
      <c r="O16" s="54"/>
    </row>
    <row r="17" spans="2:15" s="96" customFormat="1" ht="28.5" customHeight="1" x14ac:dyDescent="0.3">
      <c r="B17" s="91" t="s">
        <v>169</v>
      </c>
      <c r="C17" s="91"/>
      <c r="D17" s="91"/>
      <c r="E17" s="92"/>
      <c r="F17" s="92"/>
      <c r="G17" s="93"/>
      <c r="H17" s="93">
        <f>SUM(H18:H24)</f>
        <v>0</v>
      </c>
      <c r="I17" s="93"/>
      <c r="J17" s="93">
        <f>SUM(J18:J24)</f>
        <v>0</v>
      </c>
      <c r="K17" s="93"/>
      <c r="L17" s="93">
        <f>SUM(L18:L24)</f>
        <v>0</v>
      </c>
      <c r="M17" s="94"/>
      <c r="N17" s="94">
        <f>SUM(N18:N24)</f>
        <v>0</v>
      </c>
      <c r="O17" s="94"/>
    </row>
    <row r="18" spans="2:15" ht="28.5" customHeight="1" x14ac:dyDescent="0.3">
      <c r="B18" s="52"/>
      <c r="C18" s="52" t="s">
        <v>168</v>
      </c>
      <c r="D18" s="52" t="s">
        <v>161</v>
      </c>
      <c r="E18" s="53" t="s">
        <v>164</v>
      </c>
      <c r="F18" s="46"/>
      <c r="G18" s="44"/>
      <c r="H18" s="44">
        <f t="shared" si="0"/>
        <v>0</v>
      </c>
      <c r="I18" s="44"/>
      <c r="J18" s="44">
        <f t="shared" si="1"/>
        <v>0</v>
      </c>
      <c r="K18" s="44"/>
      <c r="L18" s="44">
        <f t="shared" si="2"/>
        <v>0</v>
      </c>
      <c r="M18" s="45"/>
      <c r="N18" s="45">
        <f t="shared" si="3"/>
        <v>0</v>
      </c>
      <c r="O18" s="54"/>
    </row>
    <row r="19" spans="2:15" ht="28.5" customHeight="1" x14ac:dyDescent="0.3">
      <c r="B19" s="52"/>
      <c r="C19" s="52"/>
      <c r="D19" s="52" t="s">
        <v>162</v>
      </c>
      <c r="E19" s="53" t="s">
        <v>164</v>
      </c>
      <c r="F19" s="46"/>
      <c r="G19" s="44"/>
      <c r="H19" s="44">
        <f t="shared" si="0"/>
        <v>0</v>
      </c>
      <c r="I19" s="44"/>
      <c r="J19" s="44">
        <f t="shared" si="1"/>
        <v>0</v>
      </c>
      <c r="K19" s="44"/>
      <c r="L19" s="44">
        <f t="shared" si="2"/>
        <v>0</v>
      </c>
      <c r="M19" s="45"/>
      <c r="N19" s="45">
        <f t="shared" si="3"/>
        <v>0</v>
      </c>
      <c r="O19" s="54"/>
    </row>
    <row r="20" spans="2:15" ht="28.5" customHeight="1" x14ac:dyDescent="0.3">
      <c r="B20" s="52"/>
      <c r="C20" s="52"/>
      <c r="D20" s="52" t="s">
        <v>163</v>
      </c>
      <c r="E20" s="53" t="s">
        <v>164</v>
      </c>
      <c r="F20" s="46"/>
      <c r="G20" s="44"/>
      <c r="H20" s="44">
        <f t="shared" si="0"/>
        <v>0</v>
      </c>
      <c r="I20" s="44"/>
      <c r="J20" s="44">
        <f t="shared" si="1"/>
        <v>0</v>
      </c>
      <c r="K20" s="44"/>
      <c r="L20" s="44">
        <f t="shared" si="2"/>
        <v>0</v>
      </c>
      <c r="M20" s="45"/>
      <c r="N20" s="45">
        <f t="shared" si="3"/>
        <v>0</v>
      </c>
      <c r="O20" s="54"/>
    </row>
    <row r="21" spans="2:15" ht="28.5" customHeight="1" x14ac:dyDescent="0.3">
      <c r="B21" s="52"/>
      <c r="C21" s="52" t="s">
        <v>170</v>
      </c>
      <c r="D21" s="52" t="s">
        <v>171</v>
      </c>
      <c r="E21" s="53" t="s">
        <v>164</v>
      </c>
      <c r="F21" s="46"/>
      <c r="G21" s="44"/>
      <c r="H21" s="44">
        <f t="shared" si="0"/>
        <v>0</v>
      </c>
      <c r="I21" s="44"/>
      <c r="J21" s="44">
        <f t="shared" si="1"/>
        <v>0</v>
      </c>
      <c r="K21" s="44"/>
      <c r="L21" s="44">
        <f t="shared" si="2"/>
        <v>0</v>
      </c>
      <c r="M21" s="45"/>
      <c r="N21" s="45">
        <f t="shared" si="3"/>
        <v>0</v>
      </c>
      <c r="O21" s="46"/>
    </row>
    <row r="22" spans="2:15" ht="28.5" customHeight="1" x14ac:dyDescent="0.3">
      <c r="B22" s="52"/>
      <c r="C22" s="52"/>
      <c r="D22" s="52" t="s">
        <v>161</v>
      </c>
      <c r="E22" s="53" t="s">
        <v>164</v>
      </c>
      <c r="F22" s="46"/>
      <c r="G22" s="44"/>
      <c r="H22" s="44">
        <f t="shared" si="0"/>
        <v>0</v>
      </c>
      <c r="I22" s="44"/>
      <c r="J22" s="44">
        <f t="shared" si="1"/>
        <v>0</v>
      </c>
      <c r="K22" s="44"/>
      <c r="L22" s="44">
        <f t="shared" si="2"/>
        <v>0</v>
      </c>
      <c r="M22" s="45"/>
      <c r="N22" s="45">
        <f t="shared" si="3"/>
        <v>0</v>
      </c>
      <c r="O22" s="46"/>
    </row>
    <row r="23" spans="2:15" ht="28.5" customHeight="1" x14ac:dyDescent="0.3">
      <c r="B23" s="51"/>
      <c r="C23" s="52"/>
      <c r="D23" s="52" t="s">
        <v>162</v>
      </c>
      <c r="E23" s="53" t="s">
        <v>164</v>
      </c>
      <c r="F23" s="46"/>
      <c r="G23" s="44"/>
      <c r="H23" s="44">
        <f t="shared" si="0"/>
        <v>0</v>
      </c>
      <c r="I23" s="44"/>
      <c r="J23" s="44">
        <f t="shared" si="1"/>
        <v>0</v>
      </c>
      <c r="K23" s="44"/>
      <c r="L23" s="44">
        <f t="shared" si="2"/>
        <v>0</v>
      </c>
      <c r="M23" s="45"/>
      <c r="N23" s="45">
        <f t="shared" si="3"/>
        <v>0</v>
      </c>
      <c r="O23" s="45"/>
    </row>
    <row r="24" spans="2:15" ht="28.5" customHeight="1" x14ac:dyDescent="0.3">
      <c r="B24" s="52"/>
      <c r="C24" s="52"/>
      <c r="D24" s="52" t="s">
        <v>163</v>
      </c>
      <c r="E24" s="53" t="s">
        <v>164</v>
      </c>
      <c r="F24" s="46"/>
      <c r="G24" s="44"/>
      <c r="H24" s="44">
        <f t="shared" si="0"/>
        <v>0</v>
      </c>
      <c r="I24" s="44"/>
      <c r="J24" s="44">
        <f t="shared" si="1"/>
        <v>0</v>
      </c>
      <c r="K24" s="44"/>
      <c r="L24" s="44">
        <f t="shared" si="2"/>
        <v>0</v>
      </c>
      <c r="M24" s="45"/>
      <c r="N24" s="45">
        <f t="shared" si="3"/>
        <v>0</v>
      </c>
      <c r="O24" s="45"/>
    </row>
    <row r="25" spans="2:15" s="96" customFormat="1" ht="28.5" customHeight="1" x14ac:dyDescent="0.3">
      <c r="B25" s="91" t="s">
        <v>176</v>
      </c>
      <c r="C25" s="91"/>
      <c r="D25" s="91"/>
      <c r="E25" s="92"/>
      <c r="F25" s="92"/>
      <c r="G25" s="93"/>
      <c r="H25" s="93">
        <f>SUM(H26:H29)</f>
        <v>0</v>
      </c>
      <c r="I25" s="93"/>
      <c r="J25" s="93">
        <f>SUM(J26:J29)</f>
        <v>0</v>
      </c>
      <c r="K25" s="93"/>
      <c r="L25" s="93">
        <f>SUM(L26:L29)</f>
        <v>0</v>
      </c>
      <c r="M25" s="94"/>
      <c r="N25" s="94">
        <f>SUM(N26:N29)</f>
        <v>0</v>
      </c>
      <c r="O25" s="94"/>
    </row>
    <row r="26" spans="2:15" ht="28.5" customHeight="1" x14ac:dyDescent="0.3">
      <c r="B26" s="52"/>
      <c r="C26" s="52" t="s">
        <v>173</v>
      </c>
      <c r="D26" s="52" t="s">
        <v>161</v>
      </c>
      <c r="E26" s="53" t="s">
        <v>164</v>
      </c>
      <c r="F26" s="46"/>
      <c r="G26" s="44"/>
      <c r="H26" s="44">
        <f t="shared" ref="H26:H29" si="4">TRUNC(G26*F26, 0)</f>
        <v>0</v>
      </c>
      <c r="I26" s="44"/>
      <c r="J26" s="44">
        <f t="shared" ref="J26:J29" si="5">TRUNC(I26*F26, 0)</f>
        <v>0</v>
      </c>
      <c r="K26" s="44"/>
      <c r="L26" s="44">
        <f t="shared" ref="L26:L29" si="6">TRUNC(K26*F26, 0)</f>
        <v>0</v>
      </c>
      <c r="M26" s="45"/>
      <c r="N26" s="45">
        <f t="shared" ref="N26:N29" si="7">TRUNC(H26+J26+L26, 0)</f>
        <v>0</v>
      </c>
      <c r="O26" s="54"/>
    </row>
    <row r="27" spans="2:15" ht="28.5" customHeight="1" x14ac:dyDescent="0.3">
      <c r="B27" s="52"/>
      <c r="C27" s="52"/>
      <c r="D27" s="52" t="s">
        <v>162</v>
      </c>
      <c r="E27" s="53" t="s">
        <v>164</v>
      </c>
      <c r="F27" s="46"/>
      <c r="G27" s="44"/>
      <c r="H27" s="44">
        <f t="shared" si="4"/>
        <v>0</v>
      </c>
      <c r="I27" s="44"/>
      <c r="J27" s="44">
        <f t="shared" si="5"/>
        <v>0</v>
      </c>
      <c r="K27" s="44"/>
      <c r="L27" s="44">
        <f t="shared" si="6"/>
        <v>0</v>
      </c>
      <c r="M27" s="45"/>
      <c r="N27" s="45">
        <f t="shared" si="7"/>
        <v>0</v>
      </c>
      <c r="O27" s="54"/>
    </row>
    <row r="28" spans="2:15" ht="28.5" customHeight="1" x14ac:dyDescent="0.3">
      <c r="B28" s="52"/>
      <c r="C28" s="52"/>
      <c r="D28" s="52" t="s">
        <v>163</v>
      </c>
      <c r="E28" s="53" t="s">
        <v>164</v>
      </c>
      <c r="F28" s="46"/>
      <c r="G28" s="44"/>
      <c r="H28" s="44">
        <f t="shared" si="4"/>
        <v>0</v>
      </c>
      <c r="I28" s="44"/>
      <c r="J28" s="44">
        <f t="shared" si="5"/>
        <v>0</v>
      </c>
      <c r="K28" s="44"/>
      <c r="L28" s="44">
        <f t="shared" si="6"/>
        <v>0</v>
      </c>
      <c r="M28" s="45"/>
      <c r="N28" s="45">
        <f t="shared" si="7"/>
        <v>0</v>
      </c>
      <c r="O28" s="54"/>
    </row>
    <row r="29" spans="2:15" ht="28.5" customHeight="1" x14ac:dyDescent="0.3">
      <c r="B29" s="52"/>
      <c r="C29" s="52" t="s">
        <v>174</v>
      </c>
      <c r="D29" s="52" t="s">
        <v>175</v>
      </c>
      <c r="E29" s="53" t="s">
        <v>164</v>
      </c>
      <c r="F29" s="46"/>
      <c r="G29" s="44"/>
      <c r="H29" s="44">
        <f t="shared" si="4"/>
        <v>0</v>
      </c>
      <c r="I29" s="44"/>
      <c r="J29" s="44">
        <f t="shared" si="5"/>
        <v>0</v>
      </c>
      <c r="K29" s="44"/>
      <c r="L29" s="44">
        <f t="shared" si="6"/>
        <v>0</v>
      </c>
      <c r="M29" s="45"/>
      <c r="N29" s="45">
        <f t="shared" si="7"/>
        <v>0</v>
      </c>
      <c r="O29" s="46"/>
    </row>
    <row r="30" spans="2:15" s="96" customFormat="1" ht="28.5" customHeight="1" x14ac:dyDescent="0.3">
      <c r="B30" s="91" t="s">
        <v>177</v>
      </c>
      <c r="C30" s="91"/>
      <c r="D30" s="91"/>
      <c r="E30" s="92"/>
      <c r="F30" s="92"/>
      <c r="G30" s="93"/>
      <c r="H30" s="93">
        <f>SUM(H31:H34)</f>
        <v>0</v>
      </c>
      <c r="I30" s="93"/>
      <c r="J30" s="93">
        <f>SUM(J31:J34)</f>
        <v>0</v>
      </c>
      <c r="K30" s="93"/>
      <c r="L30" s="93">
        <f>SUM(L31:L34)</f>
        <v>0</v>
      </c>
      <c r="M30" s="94"/>
      <c r="N30" s="94">
        <f>SUM(N31:N34)</f>
        <v>0</v>
      </c>
      <c r="O30" s="94"/>
    </row>
    <row r="31" spans="2:15" ht="28.5" customHeight="1" x14ac:dyDescent="0.3">
      <c r="B31" s="52"/>
      <c r="C31" s="52" t="s">
        <v>173</v>
      </c>
      <c r="D31" s="52" t="s">
        <v>161</v>
      </c>
      <c r="E31" s="53" t="s">
        <v>164</v>
      </c>
      <c r="F31" s="46"/>
      <c r="G31" s="44"/>
      <c r="H31" s="44">
        <f t="shared" ref="H31:H54" si="8">TRUNC(G31*F31, 0)</f>
        <v>0</v>
      </c>
      <c r="I31" s="44"/>
      <c r="J31" s="44">
        <f t="shared" ref="J31:J54" si="9">TRUNC(I31*F31, 0)</f>
        <v>0</v>
      </c>
      <c r="K31" s="44"/>
      <c r="L31" s="44">
        <f t="shared" ref="L31:L54" si="10">TRUNC(K31*F31, 0)</f>
        <v>0</v>
      </c>
      <c r="M31" s="45"/>
      <c r="N31" s="45">
        <f t="shared" ref="N31:N55" si="11">TRUNC(H31+J31+L31, 0)</f>
        <v>0</v>
      </c>
      <c r="O31" s="54"/>
    </row>
    <row r="32" spans="2:15" ht="28.5" customHeight="1" x14ac:dyDescent="0.3">
      <c r="B32" s="52"/>
      <c r="C32" s="52"/>
      <c r="D32" s="52" t="s">
        <v>162</v>
      </c>
      <c r="E32" s="53" t="s">
        <v>164</v>
      </c>
      <c r="F32" s="46"/>
      <c r="G32" s="44"/>
      <c r="H32" s="44">
        <f t="shared" si="8"/>
        <v>0</v>
      </c>
      <c r="I32" s="44"/>
      <c r="J32" s="44">
        <f t="shared" si="9"/>
        <v>0</v>
      </c>
      <c r="K32" s="44"/>
      <c r="L32" s="44">
        <f t="shared" si="10"/>
        <v>0</v>
      </c>
      <c r="M32" s="45"/>
      <c r="N32" s="45">
        <f t="shared" si="11"/>
        <v>0</v>
      </c>
      <c r="O32" s="54"/>
    </row>
    <row r="33" spans="2:15" ht="28.5" customHeight="1" x14ac:dyDescent="0.3">
      <c r="B33" s="52"/>
      <c r="C33" s="52"/>
      <c r="D33" s="52" t="s">
        <v>163</v>
      </c>
      <c r="E33" s="53" t="s">
        <v>164</v>
      </c>
      <c r="F33" s="46"/>
      <c r="G33" s="44"/>
      <c r="H33" s="44">
        <f t="shared" si="8"/>
        <v>0</v>
      </c>
      <c r="I33" s="44"/>
      <c r="J33" s="44">
        <f t="shared" si="9"/>
        <v>0</v>
      </c>
      <c r="K33" s="44"/>
      <c r="L33" s="44">
        <f t="shared" si="10"/>
        <v>0</v>
      </c>
      <c r="M33" s="45"/>
      <c r="N33" s="45">
        <f t="shared" si="11"/>
        <v>0</v>
      </c>
      <c r="O33" s="54"/>
    </row>
    <row r="34" spans="2:15" ht="28.5" customHeight="1" x14ac:dyDescent="0.3">
      <c r="B34" s="52"/>
      <c r="C34" s="52" t="s">
        <v>174</v>
      </c>
      <c r="D34" s="52" t="s">
        <v>175</v>
      </c>
      <c r="E34" s="53" t="s">
        <v>164</v>
      </c>
      <c r="F34" s="46"/>
      <c r="G34" s="44"/>
      <c r="H34" s="44">
        <f t="shared" si="8"/>
        <v>0</v>
      </c>
      <c r="I34" s="44"/>
      <c r="J34" s="44">
        <f t="shared" si="9"/>
        <v>0</v>
      </c>
      <c r="K34" s="44"/>
      <c r="L34" s="44">
        <f t="shared" si="10"/>
        <v>0</v>
      </c>
      <c r="M34" s="45"/>
      <c r="N34" s="45">
        <f t="shared" si="11"/>
        <v>0</v>
      </c>
      <c r="O34" s="46"/>
    </row>
    <row r="35" spans="2:15" ht="28.5" customHeight="1" x14ac:dyDescent="0.3">
      <c r="B35" s="91" t="s">
        <v>180</v>
      </c>
      <c r="C35" s="91"/>
      <c r="D35" s="91"/>
      <c r="E35" s="92"/>
      <c r="F35" s="92"/>
      <c r="G35" s="93"/>
      <c r="H35" s="93">
        <f>SUM(H36:H55)</f>
        <v>0</v>
      </c>
      <c r="I35" s="93"/>
      <c r="J35" s="93">
        <f>SUM(J36:J55)</f>
        <v>0</v>
      </c>
      <c r="K35" s="93"/>
      <c r="L35" s="93">
        <f>SUM(L36:L55)</f>
        <v>0</v>
      </c>
      <c r="M35" s="94"/>
      <c r="N35" s="94">
        <f>SUM(N36:N55)</f>
        <v>0</v>
      </c>
      <c r="O35" s="94"/>
    </row>
    <row r="36" spans="2:15" ht="28.5" customHeight="1" x14ac:dyDescent="0.3">
      <c r="B36" s="52"/>
      <c r="C36" s="52"/>
      <c r="D36" s="52"/>
      <c r="E36" s="46"/>
      <c r="F36" s="46"/>
      <c r="G36" s="44"/>
      <c r="H36" s="44">
        <f t="shared" si="8"/>
        <v>0</v>
      </c>
      <c r="I36" s="44"/>
      <c r="J36" s="44">
        <f t="shared" si="9"/>
        <v>0</v>
      </c>
      <c r="K36" s="44"/>
      <c r="L36" s="44">
        <f t="shared" si="10"/>
        <v>0</v>
      </c>
      <c r="M36" s="45"/>
      <c r="N36" s="45">
        <f t="shared" si="11"/>
        <v>0</v>
      </c>
      <c r="O36" s="45"/>
    </row>
    <row r="37" spans="2:15" ht="28.5" customHeight="1" x14ac:dyDescent="0.3">
      <c r="B37" s="52"/>
      <c r="C37" s="52"/>
      <c r="D37" s="52"/>
      <c r="E37" s="46"/>
      <c r="F37" s="46"/>
      <c r="G37" s="44"/>
      <c r="H37" s="44">
        <f t="shared" ref="H37:H47" si="12">TRUNC(G37*F37, 0)</f>
        <v>0</v>
      </c>
      <c r="I37" s="44"/>
      <c r="J37" s="44">
        <f t="shared" ref="J37:J47" si="13">TRUNC(I37*F37, 0)</f>
        <v>0</v>
      </c>
      <c r="K37" s="44"/>
      <c r="L37" s="44">
        <f t="shared" ref="L37:L47" si="14">TRUNC(K37*F37, 0)</f>
        <v>0</v>
      </c>
      <c r="M37" s="45"/>
      <c r="N37" s="45">
        <f t="shared" si="11"/>
        <v>0</v>
      </c>
      <c r="O37" s="45"/>
    </row>
    <row r="38" spans="2:15" ht="28.5" customHeight="1" x14ac:dyDescent="0.3">
      <c r="B38" s="52"/>
      <c r="C38" s="52"/>
      <c r="D38" s="52"/>
      <c r="E38" s="46"/>
      <c r="F38" s="46"/>
      <c r="G38" s="44"/>
      <c r="H38" s="44">
        <f t="shared" si="12"/>
        <v>0</v>
      </c>
      <c r="I38" s="44"/>
      <c r="J38" s="44">
        <f t="shared" si="13"/>
        <v>0</v>
      </c>
      <c r="K38" s="44"/>
      <c r="L38" s="44">
        <f t="shared" si="14"/>
        <v>0</v>
      </c>
      <c r="M38" s="45"/>
      <c r="N38" s="45">
        <f t="shared" si="11"/>
        <v>0</v>
      </c>
      <c r="O38" s="45"/>
    </row>
    <row r="39" spans="2:15" ht="28.5" customHeight="1" x14ac:dyDescent="0.3">
      <c r="B39" s="52"/>
      <c r="C39" s="52"/>
      <c r="D39" s="52"/>
      <c r="E39" s="46"/>
      <c r="F39" s="46"/>
      <c r="G39" s="44"/>
      <c r="H39" s="44">
        <f t="shared" si="12"/>
        <v>0</v>
      </c>
      <c r="I39" s="44"/>
      <c r="J39" s="44">
        <f t="shared" si="13"/>
        <v>0</v>
      </c>
      <c r="K39" s="44"/>
      <c r="L39" s="44">
        <f t="shared" si="14"/>
        <v>0</v>
      </c>
      <c r="M39" s="45"/>
      <c r="N39" s="45">
        <f t="shared" si="11"/>
        <v>0</v>
      </c>
      <c r="O39" s="45"/>
    </row>
    <row r="40" spans="2:15" ht="28.5" customHeight="1" x14ac:dyDescent="0.3">
      <c r="B40" s="52"/>
      <c r="C40" s="52"/>
      <c r="D40" s="52"/>
      <c r="E40" s="46"/>
      <c r="F40" s="46"/>
      <c r="G40" s="44"/>
      <c r="H40" s="44">
        <f t="shared" si="12"/>
        <v>0</v>
      </c>
      <c r="I40" s="44"/>
      <c r="J40" s="44">
        <f t="shared" si="13"/>
        <v>0</v>
      </c>
      <c r="K40" s="44"/>
      <c r="L40" s="44">
        <f t="shared" si="14"/>
        <v>0</v>
      </c>
      <c r="M40" s="45"/>
      <c r="N40" s="45">
        <f t="shared" si="11"/>
        <v>0</v>
      </c>
      <c r="O40" s="45"/>
    </row>
    <row r="41" spans="2:15" ht="28.5" customHeight="1" x14ac:dyDescent="0.3">
      <c r="B41" s="52"/>
      <c r="C41" s="52"/>
      <c r="D41" s="52"/>
      <c r="E41" s="46"/>
      <c r="F41" s="46"/>
      <c r="G41" s="44"/>
      <c r="H41" s="44">
        <f t="shared" si="12"/>
        <v>0</v>
      </c>
      <c r="I41" s="44"/>
      <c r="J41" s="44">
        <f t="shared" si="13"/>
        <v>0</v>
      </c>
      <c r="K41" s="44"/>
      <c r="L41" s="44">
        <f t="shared" si="14"/>
        <v>0</v>
      </c>
      <c r="M41" s="45"/>
      <c r="N41" s="45">
        <f t="shared" si="11"/>
        <v>0</v>
      </c>
      <c r="O41" s="45"/>
    </row>
    <row r="42" spans="2:15" ht="28.5" customHeight="1" x14ac:dyDescent="0.3">
      <c r="B42" s="52"/>
      <c r="C42" s="52"/>
      <c r="D42" s="52"/>
      <c r="E42" s="46"/>
      <c r="F42" s="46"/>
      <c r="G42" s="44"/>
      <c r="H42" s="44">
        <f t="shared" si="12"/>
        <v>0</v>
      </c>
      <c r="I42" s="44"/>
      <c r="J42" s="44">
        <f t="shared" si="13"/>
        <v>0</v>
      </c>
      <c r="K42" s="44"/>
      <c r="L42" s="44">
        <f t="shared" si="14"/>
        <v>0</v>
      </c>
      <c r="M42" s="45"/>
      <c r="N42" s="45">
        <f t="shared" si="11"/>
        <v>0</v>
      </c>
      <c r="O42" s="45"/>
    </row>
    <row r="43" spans="2:15" ht="28.5" customHeight="1" x14ac:dyDescent="0.3">
      <c r="B43" s="52"/>
      <c r="C43" s="52"/>
      <c r="D43" s="52"/>
      <c r="E43" s="46"/>
      <c r="F43" s="46"/>
      <c r="G43" s="44"/>
      <c r="H43" s="44">
        <f t="shared" si="12"/>
        <v>0</v>
      </c>
      <c r="I43" s="44"/>
      <c r="J43" s="44">
        <f t="shared" si="13"/>
        <v>0</v>
      </c>
      <c r="K43" s="44"/>
      <c r="L43" s="44">
        <f t="shared" si="14"/>
        <v>0</v>
      </c>
      <c r="M43" s="45"/>
      <c r="N43" s="45">
        <f t="shared" si="11"/>
        <v>0</v>
      </c>
      <c r="O43" s="45"/>
    </row>
    <row r="44" spans="2:15" ht="28.5" customHeight="1" x14ac:dyDescent="0.3">
      <c r="B44" s="52"/>
      <c r="C44" s="52"/>
      <c r="D44" s="52"/>
      <c r="E44" s="46"/>
      <c r="F44" s="46"/>
      <c r="G44" s="44"/>
      <c r="H44" s="44">
        <f t="shared" si="12"/>
        <v>0</v>
      </c>
      <c r="I44" s="44"/>
      <c r="J44" s="44">
        <f t="shared" si="13"/>
        <v>0</v>
      </c>
      <c r="K44" s="44"/>
      <c r="L44" s="44">
        <f t="shared" si="14"/>
        <v>0</v>
      </c>
      <c r="M44" s="45"/>
      <c r="N44" s="45">
        <f t="shared" si="11"/>
        <v>0</v>
      </c>
      <c r="O44" s="45"/>
    </row>
    <row r="45" spans="2:15" ht="28.5" customHeight="1" x14ac:dyDescent="0.3">
      <c r="B45" s="52"/>
      <c r="C45" s="52"/>
      <c r="D45" s="52"/>
      <c r="E45" s="46"/>
      <c r="F45" s="46"/>
      <c r="G45" s="44"/>
      <c r="H45" s="44">
        <f t="shared" si="12"/>
        <v>0</v>
      </c>
      <c r="I45" s="44"/>
      <c r="J45" s="44">
        <f t="shared" si="13"/>
        <v>0</v>
      </c>
      <c r="K45" s="44"/>
      <c r="L45" s="44">
        <f t="shared" si="14"/>
        <v>0</v>
      </c>
      <c r="M45" s="45"/>
      <c r="N45" s="45">
        <f t="shared" si="11"/>
        <v>0</v>
      </c>
      <c r="O45" s="45"/>
    </row>
    <row r="46" spans="2:15" ht="28.5" customHeight="1" x14ac:dyDescent="0.3">
      <c r="B46" s="52"/>
      <c r="C46" s="52"/>
      <c r="D46" s="52"/>
      <c r="E46" s="46"/>
      <c r="F46" s="46"/>
      <c r="G46" s="44"/>
      <c r="H46" s="44">
        <f t="shared" si="12"/>
        <v>0</v>
      </c>
      <c r="I46" s="44"/>
      <c r="J46" s="44">
        <f t="shared" si="13"/>
        <v>0</v>
      </c>
      <c r="K46" s="44"/>
      <c r="L46" s="44">
        <f t="shared" si="14"/>
        <v>0</v>
      </c>
      <c r="M46" s="45"/>
      <c r="N46" s="45">
        <f t="shared" si="11"/>
        <v>0</v>
      </c>
      <c r="O46" s="45"/>
    </row>
    <row r="47" spans="2:15" ht="28.5" customHeight="1" x14ac:dyDescent="0.3">
      <c r="B47" s="52"/>
      <c r="C47" s="52"/>
      <c r="D47" s="52"/>
      <c r="E47" s="46"/>
      <c r="F47" s="46"/>
      <c r="G47" s="44"/>
      <c r="H47" s="44">
        <f t="shared" si="12"/>
        <v>0</v>
      </c>
      <c r="I47" s="44"/>
      <c r="J47" s="44">
        <f t="shared" si="13"/>
        <v>0</v>
      </c>
      <c r="K47" s="44"/>
      <c r="L47" s="44">
        <f t="shared" si="14"/>
        <v>0</v>
      </c>
      <c r="M47" s="45"/>
      <c r="N47" s="45">
        <f t="shared" si="11"/>
        <v>0</v>
      </c>
      <c r="O47" s="45"/>
    </row>
    <row r="48" spans="2:15" ht="28.5" customHeight="1" x14ac:dyDescent="0.3">
      <c r="B48" s="52"/>
      <c r="C48" s="52"/>
      <c r="D48" s="52"/>
      <c r="E48" s="46"/>
      <c r="F48" s="46"/>
      <c r="G48" s="44"/>
      <c r="H48" s="44">
        <f t="shared" si="8"/>
        <v>0</v>
      </c>
      <c r="I48" s="44"/>
      <c r="J48" s="44">
        <f t="shared" si="9"/>
        <v>0</v>
      </c>
      <c r="K48" s="44"/>
      <c r="L48" s="44">
        <f t="shared" si="10"/>
        <v>0</v>
      </c>
      <c r="M48" s="45"/>
      <c r="N48" s="45">
        <f t="shared" si="11"/>
        <v>0</v>
      </c>
      <c r="O48" s="45"/>
    </row>
    <row r="49" spans="2:15" ht="28.5" customHeight="1" x14ac:dyDescent="0.3">
      <c r="B49" s="52"/>
      <c r="C49" s="52"/>
      <c r="D49" s="52"/>
      <c r="E49" s="46"/>
      <c r="F49" s="46"/>
      <c r="G49" s="44"/>
      <c r="H49" s="44">
        <f t="shared" si="8"/>
        <v>0</v>
      </c>
      <c r="I49" s="44"/>
      <c r="J49" s="44">
        <f t="shared" si="9"/>
        <v>0</v>
      </c>
      <c r="K49" s="44"/>
      <c r="L49" s="44">
        <f t="shared" si="10"/>
        <v>0</v>
      </c>
      <c r="M49" s="45"/>
      <c r="N49" s="45">
        <f t="shared" si="11"/>
        <v>0</v>
      </c>
      <c r="O49" s="45"/>
    </row>
    <row r="50" spans="2:15" ht="28.5" customHeight="1" x14ac:dyDescent="0.3">
      <c r="B50" s="52"/>
      <c r="C50" s="52"/>
      <c r="D50" s="52"/>
      <c r="E50" s="46"/>
      <c r="F50" s="46"/>
      <c r="G50" s="44"/>
      <c r="H50" s="44">
        <f t="shared" ref="H50:H51" si="15">TRUNC(G50*F50, 0)</f>
        <v>0</v>
      </c>
      <c r="I50" s="44"/>
      <c r="J50" s="44">
        <f t="shared" ref="J50:J51" si="16">TRUNC(I50*F50, 0)</f>
        <v>0</v>
      </c>
      <c r="K50" s="44"/>
      <c r="L50" s="44">
        <f t="shared" ref="L50:L51" si="17">TRUNC(K50*F50, 0)</f>
        <v>0</v>
      </c>
      <c r="M50" s="45"/>
      <c r="N50" s="45">
        <f t="shared" si="11"/>
        <v>0</v>
      </c>
      <c r="O50" s="45"/>
    </row>
    <row r="51" spans="2:15" ht="28.5" customHeight="1" x14ac:dyDescent="0.3">
      <c r="B51" s="52"/>
      <c r="C51" s="52"/>
      <c r="D51" s="52"/>
      <c r="E51" s="46"/>
      <c r="F51" s="46"/>
      <c r="G51" s="44"/>
      <c r="H51" s="44">
        <f t="shared" si="15"/>
        <v>0</v>
      </c>
      <c r="I51" s="44"/>
      <c r="J51" s="44">
        <f t="shared" si="16"/>
        <v>0</v>
      </c>
      <c r="K51" s="44"/>
      <c r="L51" s="44">
        <f t="shared" si="17"/>
        <v>0</v>
      </c>
      <c r="M51" s="45"/>
      <c r="N51" s="45">
        <f t="shared" si="11"/>
        <v>0</v>
      </c>
      <c r="O51" s="45"/>
    </row>
    <row r="52" spans="2:15" ht="28.5" customHeight="1" x14ac:dyDescent="0.3">
      <c r="B52" s="52"/>
      <c r="C52" s="52"/>
      <c r="D52" s="52"/>
      <c r="E52" s="46"/>
      <c r="F52" s="46"/>
      <c r="G52" s="44"/>
      <c r="H52" s="44">
        <f t="shared" ref="H52" si="18">TRUNC(G52*F52, 0)</f>
        <v>0</v>
      </c>
      <c r="I52" s="44"/>
      <c r="J52" s="44">
        <f t="shared" ref="J52" si="19">TRUNC(I52*F52, 0)</f>
        <v>0</v>
      </c>
      <c r="K52" s="44"/>
      <c r="L52" s="44">
        <f t="shared" ref="L52" si="20">TRUNC(K52*F52, 0)</f>
        <v>0</v>
      </c>
      <c r="M52" s="45"/>
      <c r="N52" s="45">
        <f t="shared" si="11"/>
        <v>0</v>
      </c>
      <c r="O52" s="45"/>
    </row>
    <row r="53" spans="2:15" ht="28.5" customHeight="1" x14ac:dyDescent="0.3">
      <c r="B53" s="52"/>
      <c r="C53" s="52"/>
      <c r="D53" s="52"/>
      <c r="E53" s="46"/>
      <c r="F53" s="46"/>
      <c r="G53" s="44"/>
      <c r="H53" s="44">
        <f t="shared" ref="H53" si="21">TRUNC(G53*F53, 0)</f>
        <v>0</v>
      </c>
      <c r="I53" s="44"/>
      <c r="J53" s="44">
        <f t="shared" ref="J53" si="22">TRUNC(I53*F53, 0)</f>
        <v>0</v>
      </c>
      <c r="K53" s="44"/>
      <c r="L53" s="44">
        <f t="shared" ref="L53" si="23">TRUNC(K53*F53, 0)</f>
        <v>0</v>
      </c>
      <c r="M53" s="45"/>
      <c r="N53" s="45">
        <f t="shared" si="11"/>
        <v>0</v>
      </c>
      <c r="O53" s="45"/>
    </row>
    <row r="54" spans="2:15" ht="28.5" customHeight="1" x14ac:dyDescent="0.3">
      <c r="B54" s="52"/>
      <c r="C54" s="52"/>
      <c r="D54" s="52"/>
      <c r="E54" s="46"/>
      <c r="F54" s="46"/>
      <c r="G54" s="44"/>
      <c r="H54" s="44">
        <f t="shared" si="8"/>
        <v>0</v>
      </c>
      <c r="I54" s="44"/>
      <c r="J54" s="44">
        <f t="shared" si="9"/>
        <v>0</v>
      </c>
      <c r="K54" s="44"/>
      <c r="L54" s="44">
        <f t="shared" si="10"/>
        <v>0</v>
      </c>
      <c r="M54" s="45"/>
      <c r="N54" s="45">
        <f t="shared" si="11"/>
        <v>0</v>
      </c>
      <c r="O54" s="45"/>
    </row>
    <row r="55" spans="2:15" ht="28.5" customHeight="1" x14ac:dyDescent="0.3">
      <c r="B55" s="52"/>
      <c r="C55" s="52"/>
      <c r="D55" s="52"/>
      <c r="E55" s="46"/>
      <c r="F55" s="46"/>
      <c r="G55" s="44"/>
      <c r="H55" s="44">
        <f t="shared" ref="H55" si="24">TRUNC(G55*F55, 0)</f>
        <v>0</v>
      </c>
      <c r="I55" s="44"/>
      <c r="J55" s="44">
        <f t="shared" ref="J55" si="25">TRUNC(I55*F55, 0)</f>
        <v>0</v>
      </c>
      <c r="K55" s="44"/>
      <c r="L55" s="44">
        <f t="shared" ref="L55" si="26">TRUNC(K55*F55, 0)</f>
        <v>0</v>
      </c>
      <c r="M55" s="45"/>
      <c r="N55" s="45">
        <f t="shared" si="11"/>
        <v>0</v>
      </c>
      <c r="O55" s="45"/>
    </row>
    <row r="56" spans="2:15" s="61" customFormat="1" ht="28.5" customHeight="1" x14ac:dyDescent="0.3">
      <c r="B56" s="60" t="s">
        <v>13</v>
      </c>
      <c r="C56" s="60"/>
      <c r="D56" s="60"/>
      <c r="E56" s="40"/>
      <c r="F56" s="40"/>
      <c r="G56" s="41"/>
      <c r="H56" s="42">
        <f>SUM(H5,H9,H13,H17,H25,H30,H35)</f>
        <v>0</v>
      </c>
      <c r="I56" s="41"/>
      <c r="J56" s="42">
        <f>SUM(J5,J9,J13,J17,J25,J30,J35)</f>
        <v>0</v>
      </c>
      <c r="K56" s="41"/>
      <c r="L56" s="42">
        <f>SUM(L5,L9,L13,L17,L25,L30,L35)</f>
        <v>0</v>
      </c>
      <c r="M56" s="42"/>
      <c r="N56" s="42">
        <f>SUM(N5,N9,N13,N17,N25,N30,N35)</f>
        <v>0</v>
      </c>
      <c r="O56" s="42"/>
    </row>
  </sheetData>
  <mergeCells count="10">
    <mergeCell ref="B1:O1"/>
    <mergeCell ref="O3:O4"/>
    <mergeCell ref="G3:H3"/>
    <mergeCell ref="I3:J3"/>
    <mergeCell ref="K3:L3"/>
    <mergeCell ref="M3:N3"/>
    <mergeCell ref="D3:D4"/>
    <mergeCell ref="E3:E4"/>
    <mergeCell ref="F3:F4"/>
    <mergeCell ref="B3:C4"/>
  </mergeCells>
  <phoneticPr fontId="3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4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153" t="s">
        <v>22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1" ht="30" customHeight="1" x14ac:dyDescent="0.3">
      <c r="A2" s="154" t="s">
        <v>0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1" ht="30" customHeight="1" x14ac:dyDescent="0.3">
      <c r="A3" s="2" t="s">
        <v>14</v>
      </c>
      <c r="B3" s="2" t="s">
        <v>1</v>
      </c>
      <c r="C3" s="2" t="s">
        <v>2</v>
      </c>
      <c r="D3" s="2" t="s">
        <v>3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23</v>
      </c>
      <c r="K3" s="1" t="s">
        <v>24</v>
      </c>
    </row>
    <row r="4" spans="1:11" ht="30" customHeight="1" x14ac:dyDescent="0.3">
      <c r="A4" s="3" t="s">
        <v>11</v>
      </c>
      <c r="B4" s="3" t="s">
        <v>11</v>
      </c>
      <c r="C4" s="3" t="s">
        <v>11</v>
      </c>
      <c r="D4" s="3" t="s">
        <v>11</v>
      </c>
      <c r="E4" s="4"/>
      <c r="F4" s="4"/>
      <c r="G4" s="4"/>
      <c r="H4" s="4"/>
      <c r="I4" s="3" t="s">
        <v>11</v>
      </c>
      <c r="J4" s="3" t="s">
        <v>11</v>
      </c>
      <c r="K4" s="1" t="s">
        <v>11</v>
      </c>
    </row>
  </sheetData>
  <mergeCells count="2">
    <mergeCell ref="A1:J1"/>
    <mergeCell ref="A2:J2"/>
  </mergeCells>
  <phoneticPr fontId="3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6"/>
  <sheetViews>
    <sheetView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153" t="s">
        <v>25</v>
      </c>
      <c r="B1" s="153"/>
      <c r="C1" s="153"/>
      <c r="D1" s="153"/>
      <c r="E1" s="153"/>
      <c r="F1" s="153"/>
    </row>
    <row r="2" spans="1:12" ht="30" customHeight="1" x14ac:dyDescent="0.3">
      <c r="A2" s="155" t="s">
        <v>0</v>
      </c>
      <c r="B2" s="155"/>
      <c r="C2" s="155"/>
      <c r="D2" s="155"/>
      <c r="E2" s="155"/>
      <c r="F2" s="155"/>
    </row>
    <row r="3" spans="1:12" ht="30" customHeight="1" x14ac:dyDescent="0.3">
      <c r="A3" s="2" t="s">
        <v>26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23</v>
      </c>
      <c r="G3" s="1" t="s">
        <v>24</v>
      </c>
      <c r="H3" s="1" t="s">
        <v>27</v>
      </c>
      <c r="I3" s="1" t="s">
        <v>28</v>
      </c>
      <c r="J3" s="1" t="s">
        <v>29</v>
      </c>
      <c r="K3" s="1" t="s">
        <v>3</v>
      </c>
      <c r="L3" s="1" t="s">
        <v>4</v>
      </c>
    </row>
    <row r="4" spans="1:12" ht="20.100000000000001" customHeight="1" x14ac:dyDescent="0.3">
      <c r="A4" s="5" t="s">
        <v>30</v>
      </c>
      <c r="B4" s="5"/>
      <c r="C4" s="5"/>
      <c r="D4" s="5"/>
      <c r="E4" s="5"/>
      <c r="F4" s="6" t="s">
        <v>11</v>
      </c>
      <c r="G4" s="1" t="s">
        <v>11</v>
      </c>
      <c r="I4" s="1" t="s">
        <v>11</v>
      </c>
      <c r="J4" s="1" t="s">
        <v>11</v>
      </c>
      <c r="K4" s="1" t="s">
        <v>11</v>
      </c>
    </row>
    <row r="5" spans="1:12" ht="20.100000000000001" customHeight="1" x14ac:dyDescent="0.3">
      <c r="A5" s="7" t="s">
        <v>11</v>
      </c>
      <c r="B5" s="8"/>
      <c r="C5" s="8"/>
      <c r="D5" s="8"/>
      <c r="E5" s="8"/>
      <c r="F5" s="7" t="s">
        <v>11</v>
      </c>
      <c r="G5" s="1" t="s">
        <v>11</v>
      </c>
      <c r="H5" s="1" t="s">
        <v>11</v>
      </c>
      <c r="I5" s="1" t="s">
        <v>11</v>
      </c>
      <c r="J5" s="1" t="s">
        <v>11</v>
      </c>
      <c r="K5" s="1" t="s">
        <v>11</v>
      </c>
    </row>
    <row r="6" spans="1:12" ht="20.100000000000001" customHeight="1" x14ac:dyDescent="0.3">
      <c r="A6" s="9" t="s">
        <v>31</v>
      </c>
      <c r="B6" s="10"/>
      <c r="C6" s="10"/>
      <c r="D6" s="10"/>
      <c r="E6" s="10">
        <v>0</v>
      </c>
      <c r="F6" s="11"/>
    </row>
  </sheetData>
  <mergeCells count="2">
    <mergeCell ref="A1:F1"/>
    <mergeCell ref="A2:F2"/>
  </mergeCells>
  <phoneticPr fontId="3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30"/>
  <sheetViews>
    <sheetView workbookViewId="0"/>
  </sheetViews>
  <sheetFormatPr defaultRowHeight="16.5" x14ac:dyDescent="0.3"/>
  <sheetData>
    <row r="1" spans="1:7" x14ac:dyDescent="0.3">
      <c r="A1" t="s">
        <v>95</v>
      </c>
    </row>
    <row r="2" spans="1:7" x14ac:dyDescent="0.3">
      <c r="A2" s="1" t="s">
        <v>96</v>
      </c>
      <c r="B2" t="s">
        <v>21</v>
      </c>
    </row>
    <row r="3" spans="1:7" x14ac:dyDescent="0.3">
      <c r="A3" s="1" t="s">
        <v>97</v>
      </c>
      <c r="B3" t="s">
        <v>98</v>
      </c>
    </row>
    <row r="4" spans="1:7" x14ac:dyDescent="0.3">
      <c r="A4" s="1" t="s">
        <v>99</v>
      </c>
      <c r="B4">
        <v>5</v>
      </c>
    </row>
    <row r="5" spans="1:7" x14ac:dyDescent="0.3">
      <c r="A5" s="1" t="s">
        <v>100</v>
      </c>
      <c r="B5">
        <v>5</v>
      </c>
    </row>
    <row r="6" spans="1:7" x14ac:dyDescent="0.3">
      <c r="A6" s="1" t="s">
        <v>101</v>
      </c>
      <c r="B6" t="s">
        <v>102</v>
      </c>
    </row>
    <row r="7" spans="1:7" x14ac:dyDescent="0.3">
      <c r="A7" s="1" t="s">
        <v>103</v>
      </c>
      <c r="B7" t="s">
        <v>37</v>
      </c>
      <c r="C7" t="s">
        <v>12</v>
      </c>
    </row>
    <row r="8" spans="1:7" x14ac:dyDescent="0.3">
      <c r="A8" s="1" t="s">
        <v>104</v>
      </c>
      <c r="B8" t="s">
        <v>37</v>
      </c>
      <c r="C8">
        <v>2</v>
      </c>
    </row>
    <row r="9" spans="1:7" x14ac:dyDescent="0.3">
      <c r="A9" s="1" t="s">
        <v>105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 t="s">
        <v>106</v>
      </c>
    </row>
    <row r="10" spans="1:7" x14ac:dyDescent="0.3">
      <c r="A10" s="1" t="s">
        <v>107</v>
      </c>
      <c r="B10">
        <v>1118</v>
      </c>
      <c r="C10">
        <v>0</v>
      </c>
      <c r="D10">
        <v>0</v>
      </c>
    </row>
    <row r="11" spans="1:7" x14ac:dyDescent="0.3">
      <c r="A11" s="1" t="s">
        <v>108</v>
      </c>
      <c r="B11" t="s">
        <v>109</v>
      </c>
      <c r="C11">
        <v>4</v>
      </c>
    </row>
    <row r="12" spans="1:7" x14ac:dyDescent="0.3">
      <c r="A12" s="1" t="s">
        <v>110</v>
      </c>
      <c r="B12" t="s">
        <v>109</v>
      </c>
      <c r="C12">
        <v>4</v>
      </c>
    </row>
    <row r="13" spans="1:7" x14ac:dyDescent="0.3">
      <c r="A13" s="1" t="s">
        <v>111</v>
      </c>
      <c r="B13" t="s">
        <v>109</v>
      </c>
      <c r="C13">
        <v>3</v>
      </c>
    </row>
    <row r="14" spans="1:7" x14ac:dyDescent="0.3">
      <c r="A14" s="1" t="s">
        <v>112</v>
      </c>
      <c r="B14" t="s">
        <v>37</v>
      </c>
      <c r="C14">
        <v>5</v>
      </c>
    </row>
    <row r="15" spans="1:7" x14ac:dyDescent="0.3">
      <c r="A15" s="1" t="s">
        <v>113</v>
      </c>
      <c r="B15" t="s">
        <v>21</v>
      </c>
      <c r="C15" t="s">
        <v>114</v>
      </c>
      <c r="D15" t="s">
        <v>114</v>
      </c>
      <c r="E15" t="s">
        <v>114</v>
      </c>
      <c r="F15">
        <v>1</v>
      </c>
    </row>
    <row r="16" spans="1:7" x14ac:dyDescent="0.3">
      <c r="A16" s="1" t="s">
        <v>115</v>
      </c>
      <c r="B16">
        <v>1.1100000000000001</v>
      </c>
      <c r="C16">
        <v>1.1200000000000001</v>
      </c>
    </row>
    <row r="17" spans="1:13" x14ac:dyDescent="0.3">
      <c r="A17" s="1" t="s">
        <v>116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117</v>
      </c>
      <c r="B18">
        <v>1.25</v>
      </c>
      <c r="C18">
        <v>1.071</v>
      </c>
    </row>
    <row r="19" spans="1:13" x14ac:dyDescent="0.3">
      <c r="A19" s="1" t="s">
        <v>118</v>
      </c>
    </row>
    <row r="20" spans="1:13" x14ac:dyDescent="0.3">
      <c r="A20" s="1" t="s">
        <v>119</v>
      </c>
      <c r="B20" s="1" t="s">
        <v>37</v>
      </c>
      <c r="C20">
        <v>1</v>
      </c>
    </row>
    <row r="21" spans="1:13" x14ac:dyDescent="0.3">
      <c r="A21" t="s">
        <v>27</v>
      </c>
      <c r="B21" t="s">
        <v>120</v>
      </c>
      <c r="C21" t="s">
        <v>121</v>
      </c>
    </row>
    <row r="22" spans="1:13" x14ac:dyDescent="0.3">
      <c r="A22">
        <v>1</v>
      </c>
      <c r="B22" s="1" t="s">
        <v>49</v>
      </c>
      <c r="C22" s="1" t="s">
        <v>48</v>
      </c>
    </row>
    <row r="23" spans="1:13" x14ac:dyDescent="0.3">
      <c r="A23">
        <v>2</v>
      </c>
      <c r="B23" s="1" t="s">
        <v>122</v>
      </c>
      <c r="C23" s="1" t="s">
        <v>123</v>
      </c>
    </row>
    <row r="24" spans="1:13" x14ac:dyDescent="0.3">
      <c r="A24">
        <v>3</v>
      </c>
      <c r="B24" s="1" t="s">
        <v>124</v>
      </c>
      <c r="C24" s="1" t="s">
        <v>125</v>
      </c>
    </row>
    <row r="25" spans="1:13" x14ac:dyDescent="0.3">
      <c r="A25">
        <v>4</v>
      </c>
      <c r="B25" s="1" t="s">
        <v>126</v>
      </c>
      <c r="C25" s="1" t="s">
        <v>127</v>
      </c>
    </row>
    <row r="26" spans="1:13" x14ac:dyDescent="0.3">
      <c r="A26">
        <v>5</v>
      </c>
      <c r="B26" s="1" t="s">
        <v>128</v>
      </c>
      <c r="C26" s="1" t="s">
        <v>11</v>
      </c>
    </row>
    <row r="27" spans="1:13" x14ac:dyDescent="0.3">
      <c r="A27">
        <v>6</v>
      </c>
      <c r="B27" s="1" t="s">
        <v>129</v>
      </c>
      <c r="C27" s="1" t="s">
        <v>130</v>
      </c>
    </row>
    <row r="28" spans="1:13" x14ac:dyDescent="0.3">
      <c r="A28">
        <v>7</v>
      </c>
      <c r="B28" s="1" t="s">
        <v>85</v>
      </c>
      <c r="C28" s="1" t="s">
        <v>84</v>
      </c>
    </row>
    <row r="29" spans="1:13" x14ac:dyDescent="0.3">
      <c r="A29">
        <v>8</v>
      </c>
      <c r="B29" s="1" t="s">
        <v>87</v>
      </c>
      <c r="C29" s="1" t="s">
        <v>86</v>
      </c>
    </row>
    <row r="30" spans="1:13" x14ac:dyDescent="0.3">
      <c r="A30">
        <v>9</v>
      </c>
      <c r="B30" s="1" t="s">
        <v>131</v>
      </c>
      <c r="C30" s="1" t="s">
        <v>11</v>
      </c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9</vt:i4>
      </vt:variant>
    </vt:vector>
  </HeadingPairs>
  <TitlesOfParts>
    <vt:vector size="17" baseType="lpstr">
      <vt:lpstr>표지(견적서)</vt:lpstr>
      <vt:lpstr>원가계산서</vt:lpstr>
      <vt:lpstr>집계표</vt:lpstr>
      <vt:lpstr>세부내역서</vt:lpstr>
      <vt:lpstr>중기단가목록</vt:lpstr>
      <vt:lpstr>중기단가산출서</vt:lpstr>
      <vt:lpstr> 공사설정 </vt:lpstr>
      <vt:lpstr>Sheet1</vt:lpstr>
      <vt:lpstr>세부내역서!Print_Area</vt:lpstr>
      <vt:lpstr>원가계산서!Print_Area</vt:lpstr>
      <vt:lpstr>중기단가목록!Print_Area</vt:lpstr>
      <vt:lpstr>중기단가산출서!Print_Area</vt:lpstr>
      <vt:lpstr>집계표!Print_Area</vt:lpstr>
      <vt:lpstr>세부내역서!Print_Titles</vt:lpstr>
      <vt:lpstr>중기단가목록!Print_Titles</vt:lpstr>
      <vt:lpstr>중기단가산출서!Print_Titles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2024-04-19T06:05:52Z</cp:lastPrinted>
  <dcterms:created xsi:type="dcterms:W3CDTF">2019-06-13T06:29:04Z</dcterms:created>
  <dcterms:modified xsi:type="dcterms:W3CDTF">2024-04-22T05:25:03Z</dcterms:modified>
</cp:coreProperties>
</file>